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Finance\Rozpočet\Rozpočet 2021\"/>
    </mc:Choice>
  </mc:AlternateContent>
  <xr:revisionPtr revIDLastSave="0" documentId="13_ncr:1_{514BD4AB-75B3-4C9F-B757-4086A177C8FA}" xr6:coauthVersionLast="45" xr6:coauthVersionMax="45" xr10:uidLastSave="{00000000-0000-0000-0000-000000000000}"/>
  <bookViews>
    <workbookView xWindow="-120" yWindow="-120" windowWidth="20730" windowHeight="11160" firstSheet="3" activeTab="4" xr2:uid="{00000000-000D-0000-FFFF-FFFF00000000}"/>
  </bookViews>
  <sheets>
    <sheet name="List1" sheetId="1" r:id="rId1"/>
    <sheet name="List2" sheetId="2" r:id="rId2"/>
    <sheet name="Příjmy 2015- vyvěšení 5.12.2014" sheetId="3" r:id="rId3"/>
    <sheet name="Příjmy 2021" sheetId="6" r:id="rId4"/>
    <sheet name="Výdaje 2021" sheetId="7" r:id="rId5"/>
  </sheets>
  <calcPr calcId="181029"/>
</workbook>
</file>

<file path=xl/calcChain.xml><?xml version="1.0" encoding="utf-8"?>
<calcChain xmlns="http://schemas.openxmlformats.org/spreadsheetml/2006/main">
  <c r="D119" i="7" l="1"/>
  <c r="G59" i="7" l="1"/>
  <c r="G62" i="7"/>
  <c r="G64" i="7"/>
  <c r="G66" i="7"/>
  <c r="G68" i="7"/>
  <c r="G15" i="7" l="1"/>
  <c r="G82" i="7"/>
  <c r="I119" i="7"/>
  <c r="H119" i="7"/>
  <c r="G118" i="7" l="1"/>
  <c r="F64" i="6"/>
  <c r="F52" i="6"/>
  <c r="F24" i="6"/>
  <c r="F50" i="6"/>
  <c r="F6" i="6"/>
  <c r="F60" i="6" s="1"/>
  <c r="F65" i="6" s="1"/>
  <c r="D64" i="6"/>
  <c r="D52" i="6"/>
  <c r="D50" i="6" l="1"/>
  <c r="D24" i="6"/>
  <c r="D6" i="6"/>
  <c r="D60" i="6" s="1"/>
  <c r="D65" i="6" s="1"/>
  <c r="E64" i="6" l="1"/>
  <c r="E52" i="6"/>
  <c r="E50" i="6"/>
  <c r="E24" i="6"/>
  <c r="E6" i="6"/>
  <c r="E60" i="6" l="1"/>
  <c r="E65" i="6" s="1"/>
  <c r="G117" i="7" l="1"/>
  <c r="G87" i="7" l="1"/>
  <c r="G116" i="7"/>
  <c r="D109" i="7" l="1"/>
  <c r="G115" i="7"/>
  <c r="I109" i="7"/>
  <c r="G50" i="7"/>
  <c r="G45" i="7"/>
  <c r="G38" i="7"/>
  <c r="G27" i="7"/>
  <c r="G69" i="7"/>
  <c r="G55" i="7"/>
  <c r="G53" i="7"/>
  <c r="G35" i="7"/>
  <c r="I120" i="7" l="1"/>
  <c r="G6" i="7" l="1"/>
  <c r="G8" i="7"/>
  <c r="G10" i="7"/>
  <c r="G12" i="7"/>
  <c r="G88" i="7"/>
  <c r="G16" i="7"/>
  <c r="G85" i="7"/>
  <c r="G102" i="7"/>
  <c r="G14" i="7"/>
  <c r="G17" i="7"/>
  <c r="G21" i="7"/>
  <c r="G23" i="7"/>
  <c r="G24" i="7"/>
  <c r="G30" i="7"/>
  <c r="G33" i="7"/>
  <c r="G34" i="7"/>
  <c r="G41" i="7"/>
  <c r="G43" i="7"/>
  <c r="G44" i="7"/>
  <c r="G48" i="7"/>
  <c r="G57" i="7"/>
  <c r="G58" i="7"/>
  <c r="G73" i="7"/>
  <c r="G74" i="7"/>
  <c r="G76" i="7"/>
  <c r="G77" i="7"/>
  <c r="G79" i="7"/>
  <c r="G95" i="7"/>
  <c r="G113" i="7"/>
  <c r="G119" i="7" s="1"/>
  <c r="F109" i="7"/>
  <c r="F120" i="7" s="1"/>
  <c r="E109" i="7"/>
  <c r="G107" i="7"/>
  <c r="G106" i="7"/>
  <c r="G104" i="7"/>
  <c r="G101" i="7"/>
  <c r="G97" i="7"/>
  <c r="G5" i="7"/>
  <c r="C41" i="3"/>
  <c r="F49" i="2"/>
  <c r="F4" i="2"/>
  <c r="F5" i="2"/>
  <c r="F6" i="2"/>
  <c r="F8" i="2"/>
  <c r="F9" i="2"/>
  <c r="F10" i="2"/>
  <c r="F11" i="2"/>
  <c r="F12" i="2"/>
  <c r="F13" i="2"/>
  <c r="F15" i="2"/>
  <c r="F16" i="2"/>
  <c r="F17" i="2"/>
  <c r="F18" i="2"/>
  <c r="F20" i="2"/>
  <c r="F22" i="2"/>
  <c r="F23" i="2"/>
  <c r="F24" i="2"/>
  <c r="F25" i="2"/>
  <c r="F27" i="2"/>
  <c r="F28" i="2"/>
  <c r="F30" i="2"/>
  <c r="F32" i="2"/>
  <c r="F34" i="2"/>
  <c r="F35" i="2"/>
  <c r="F36" i="2"/>
  <c r="F37" i="2"/>
  <c r="F39" i="2"/>
  <c r="F40" i="2"/>
  <c r="F41" i="2"/>
  <c r="F42" i="2"/>
  <c r="F45" i="2"/>
  <c r="F46" i="2"/>
  <c r="F47" i="2"/>
  <c r="F48" i="2"/>
  <c r="F50" i="2"/>
  <c r="F54" i="2"/>
  <c r="F55" i="2"/>
  <c r="F56" i="2"/>
  <c r="F58" i="2"/>
  <c r="F59" i="2"/>
  <c r="F60" i="2"/>
  <c r="C62" i="2"/>
  <c r="C70" i="2"/>
  <c r="F70" i="2" s="1"/>
  <c r="F65" i="2"/>
  <c r="F66" i="2"/>
  <c r="F67" i="2"/>
  <c r="F68" i="2"/>
  <c r="F69" i="2"/>
  <c r="F64" i="2"/>
  <c r="E62" i="2"/>
  <c r="E71" i="2" s="1"/>
  <c r="D62" i="2"/>
  <c r="D71" i="2" s="1"/>
  <c r="F3" i="2"/>
  <c r="F61" i="2"/>
  <c r="C41" i="1"/>
  <c r="H109" i="7" l="1"/>
  <c r="H120" i="7" s="1"/>
  <c r="E120" i="7"/>
  <c r="C71" i="2"/>
  <c r="D120" i="7"/>
  <c r="G109" i="7"/>
  <c r="G120" i="7" s="1"/>
  <c r="G62" i="2"/>
  <c r="G71" i="2"/>
  <c r="F62" i="2"/>
  <c r="F71" i="2" s="1"/>
</calcChain>
</file>

<file path=xl/sharedStrings.xml><?xml version="1.0" encoding="utf-8"?>
<sst xmlns="http://schemas.openxmlformats.org/spreadsheetml/2006/main" count="383" uniqueCount="300">
  <si>
    <t>Pol.</t>
  </si>
  <si>
    <t>Rozpočtové příjmy</t>
  </si>
  <si>
    <t>v tis. Kč</t>
  </si>
  <si>
    <t>Daň z příjmu fyzických osob - závislá činnost</t>
  </si>
  <si>
    <t>Daň z příjmu fyzických osob - samostatná výdělečná činnost</t>
  </si>
  <si>
    <t>Daň z příjmu fyzických osob z kapitálových výnosů</t>
  </si>
  <si>
    <t>Daň z příjmu právnických osob</t>
  </si>
  <si>
    <t>Daň z příjmu právnických osob - za obec</t>
  </si>
  <si>
    <t>Daň z přidané hodnoty</t>
  </si>
  <si>
    <t>Daň z nemovitosti</t>
  </si>
  <si>
    <t>Poplatky za uložení odpadů - Ekoso</t>
  </si>
  <si>
    <t>Poplatek ze psů</t>
  </si>
  <si>
    <t>Poplatky z užívání veřejného prostranství</t>
  </si>
  <si>
    <t>Poplatek z ubytovací kapacity</t>
  </si>
  <si>
    <t xml:space="preserve">Odvod výtěžku z provozování loterií </t>
  </si>
  <si>
    <t>Odvody z výherních hracích automatů</t>
  </si>
  <si>
    <t>Správní poplatky</t>
  </si>
  <si>
    <t>Neinvestiční přijatý transfer ze SR /na činost státní správy/</t>
  </si>
  <si>
    <t>Ostatní neinvestiční přijaté transfery ze SR /ÚP na VPP/</t>
  </si>
  <si>
    <t>ODPA</t>
  </si>
  <si>
    <t xml:space="preserve">Celospolečenské funkce lesů </t>
  </si>
  <si>
    <t>Vnitřní obchod</t>
  </si>
  <si>
    <t>Činnosti knihovnické</t>
  </si>
  <si>
    <t>Činnosti muzeí a galerií</t>
  </si>
  <si>
    <t>Ostatní  záležitosti kultury</t>
  </si>
  <si>
    <t>Ostatní záležitosti sdělovacích prostředků /zpravodaj/</t>
  </si>
  <si>
    <t xml:space="preserve">Ostatní záležitosti kultury, církví, sdělovacích prostředků /SPOZ/ </t>
  </si>
  <si>
    <t>Ostatní zájmová činoost a rekreace /turistické známky, pronájem SD/</t>
  </si>
  <si>
    <t>Všeobecná ambulantní péče</t>
  </si>
  <si>
    <t>Pohřebnictví</t>
  </si>
  <si>
    <t>Komunální služby a územní rozvoj j.n. /geometr. plány, věc. břemena/</t>
  </si>
  <si>
    <t>Sběr a svoz komunálních odpadů</t>
  </si>
  <si>
    <t>Činnost místní správy</t>
  </si>
  <si>
    <t>Obecné příjmy z finančních operací /úroky/</t>
  </si>
  <si>
    <t>Ostatní činnosti j.n. /nahodilé příjmy/</t>
  </si>
  <si>
    <t>Příjmy celkem</t>
  </si>
  <si>
    <t xml:space="preserve">                     Město Trhový Štěpánov</t>
  </si>
  <si>
    <t>Rozpočtové výdaje</t>
  </si>
  <si>
    <t xml:space="preserve">                       v tis. Kč</t>
  </si>
  <si>
    <t>Provoz</t>
  </si>
  <si>
    <t>Příspěvky</t>
  </si>
  <si>
    <t>INV akce</t>
  </si>
  <si>
    <t>Celkem</t>
  </si>
  <si>
    <t>Útulek pro psy</t>
  </si>
  <si>
    <t>Provozování veřejné silniční dopravy /příspěvek Benebus 260, čekárny/</t>
  </si>
  <si>
    <t>Vodní díla v zemědělské krajině</t>
  </si>
  <si>
    <t xml:space="preserve">Pořízení, zachování a obnova hodnot místního kulturního, národního a historického povědomí </t>
  </si>
  <si>
    <t>/památníky, kapličky, křížky, pamětní desky/</t>
  </si>
  <si>
    <t>Činnost registrovaných církví a náboženských společností</t>
  </si>
  <si>
    <t>Ostatní ambulantní péče /servis výtahu do zdravot. střediska/</t>
  </si>
  <si>
    <t>Pomoc zdravotně postiženým a chronicky nemocným /příspěvky/</t>
  </si>
  <si>
    <t>Bytové hospodářství</t>
  </si>
  <si>
    <t>Územní plánování /územní plán/</t>
  </si>
  <si>
    <t>Sběr a svoz nebezpečných odpadů</t>
  </si>
  <si>
    <t>Sběr a svoz komunálních odpadů /vč. příspěvku Ekosu 500/</t>
  </si>
  <si>
    <t>Platby daní a poplatků /daň PO za obec, odvody DPH/</t>
  </si>
  <si>
    <t>kontrola</t>
  </si>
  <si>
    <t>Financující položky:</t>
  </si>
  <si>
    <t>splátka úvěru č. 5 - víceúčelové hřiště u ZŠ</t>
  </si>
  <si>
    <t>splátka úvěru č. 4 - vodovod TŠ</t>
  </si>
  <si>
    <t>splátka úvěru č. 6 - spolkový dům</t>
  </si>
  <si>
    <t>splátka úvěru č. 8 - dostavba vodovodu a kanalizace TŠ</t>
  </si>
  <si>
    <t>splátka úvěru č. 9 - výměna světel VO</t>
  </si>
  <si>
    <t>splátka úvěru č. 10 - zateplení MŠ, úprava křižovatky II/126, oprava komunikace Střechov</t>
  </si>
  <si>
    <t>Financující položky celkem</t>
  </si>
  <si>
    <t>Rozpočtové výdaje celkem</t>
  </si>
  <si>
    <t>Výdaje včetně splátek úvěrů celkem:</t>
  </si>
  <si>
    <t>Využití volného času dětí a mládeže /pronájem víceúčel. hřiště/</t>
  </si>
  <si>
    <t>Silnice /opravy 800/</t>
  </si>
  <si>
    <t xml:space="preserve">Školní stravování při předškolním a základním vzdělávání /příspěvek provozní 400/ </t>
  </si>
  <si>
    <t>Ostatní záležitosti sdělovacích prostředků /zpravodaj - mzdy 24, tisk 112, opravy 4/</t>
  </si>
  <si>
    <t xml:space="preserve">Ostatní záležitosti kultury, církví, sdělovacích prostředků /SPOZ - věcné dary 30, finanční dary </t>
  </si>
  <si>
    <t>Využití volného času dětí a mládeže /+ víceúčelové hřiště u ZŠ/ - úroky 140, příspěvky na akce</t>
  </si>
  <si>
    <t>40, stravování tábor hasiči 30, pojištění 12, provoz hřiště 138</t>
  </si>
  <si>
    <r>
      <t xml:space="preserve">Bytové hospodářství /mzdy 15, pojištění 2, běžné opravy 100, </t>
    </r>
    <r>
      <rPr>
        <sz val="11"/>
        <color rgb="FFFF0000"/>
        <rFont val="Calibri"/>
        <family val="2"/>
        <charset val="238"/>
        <scheme val="minor"/>
      </rPr>
      <t>byt čp. 51 oprava 200</t>
    </r>
    <r>
      <rPr>
        <sz val="11"/>
        <color theme="1"/>
        <rFont val="Calibri"/>
        <family val="2"/>
        <charset val="238"/>
        <scheme val="minor"/>
      </rPr>
      <t>, provozní</t>
    </r>
  </si>
  <si>
    <r>
      <t xml:space="preserve">výdaje 293, </t>
    </r>
    <r>
      <rPr>
        <sz val="11"/>
        <color rgb="FFFF0000"/>
        <rFont val="Calibri"/>
        <family val="2"/>
        <charset val="238"/>
        <scheme val="minor"/>
      </rPr>
      <t>projekt. dokumentace čp. 46 Střechov 420</t>
    </r>
    <r>
      <rPr>
        <sz val="11"/>
        <color theme="1"/>
        <rFont val="Calibri"/>
        <family val="2"/>
        <charset val="238"/>
        <scheme val="minor"/>
      </rPr>
      <t>/</t>
    </r>
  </si>
  <si>
    <t>Veřejné osvětlení /úroky 8, pojištění 13, smlouva servis 50, elektřina 354, provoz 210/</t>
  </si>
  <si>
    <t>Komunální služby a územní rozvoj j.n. /výstavba obce - mzdy 1780, pojištění 11, geometrické</t>
  </si>
  <si>
    <t>invest. 134,30</t>
  </si>
  <si>
    <t>Ostatní činnosti j.n. /úroky úvěr MŠ aj. 150, platba daní a poplatků - staveb. povolení aj. 35/</t>
  </si>
  <si>
    <t>Obecné příjmy z finančních operací /bankovní poplatky/</t>
  </si>
  <si>
    <t>Pitná voda /mzdy 35, úroky 60, provoz 155/</t>
  </si>
  <si>
    <t>4 x 36,00</t>
  </si>
  <si>
    <t>Zastupitelstva obcí /odměny 1550/</t>
  </si>
  <si>
    <t>Činnosti knihovnické /knihy a časopisy 50, mzdy 280, provoz 120/</t>
  </si>
  <si>
    <t>Činnosti muzeí a galerií /mzdy 83, provoz 107/</t>
  </si>
  <si>
    <t>Sportovní zařízení v majetku obce /mzdy 476, telefonní poplatky 6/</t>
  </si>
  <si>
    <t>Ostatní zájmová činoost a rekreace /+ Spolkový dům/ - úroky 10, pojištění 11, mzdy 412,</t>
  </si>
  <si>
    <t>provoz SD 212, příspěvky na zájmovou činnost 15/</t>
  </si>
  <si>
    <r>
      <t xml:space="preserve">Ostatní tělovýchovná činnost /příspěvky na činnost 310 , na sport. akce 70, </t>
    </r>
    <r>
      <rPr>
        <sz val="11"/>
        <color rgb="FFFF0000"/>
        <rFont val="Calibri"/>
        <family val="2"/>
        <charset val="238"/>
        <scheme val="minor"/>
      </rPr>
      <t xml:space="preserve">projekt sokolovna </t>
    </r>
  </si>
  <si>
    <t>Osobní asistence, pečovatelská služba a podpora samostat. bydlení /příspěvky/</t>
  </si>
  <si>
    <t xml:space="preserve">Požární ochrana - dobrovolná část /vč. jednotky JPO II 440 (mzdy 280, opravy 70, vybavení, </t>
  </si>
  <si>
    <t>Základní školy /příspěvek provozní 1220, pro 1. třídu 25,  na mzdu asistentky 25, proplacení</t>
  </si>
  <si>
    <t>dopravy výlety 25, opravy 50/</t>
  </si>
  <si>
    <r>
      <t>Odvádění a čištění odpadních vod a nakládání s kaly /</t>
    </r>
    <r>
      <rPr>
        <sz val="11"/>
        <rFont val="Calibri"/>
        <family val="2"/>
        <charset val="238"/>
        <scheme val="minor"/>
      </rPr>
      <t>úroky 110, provoz 150</t>
    </r>
    <r>
      <rPr>
        <sz val="11"/>
        <color theme="1"/>
        <rFont val="Calibri"/>
        <family val="2"/>
        <charset val="238"/>
        <scheme val="minor"/>
      </rPr>
      <t>/</t>
    </r>
  </si>
  <si>
    <r>
      <t>Ostatní  záležitosti kultury /kroniky mzdy 35, kulturní domy provoz 180,</t>
    </r>
    <r>
      <rPr>
        <sz val="11"/>
        <color rgb="FFFF0000"/>
        <rFont val="Calibri"/>
        <family val="2"/>
        <charset val="238"/>
        <scheme val="minor"/>
      </rPr>
      <t xml:space="preserve"> Spolk. dům </t>
    </r>
  </si>
  <si>
    <r>
      <rPr>
        <sz val="11"/>
        <color rgb="FFFF0000"/>
        <rFont val="Calibri"/>
        <family val="2"/>
        <charset val="238"/>
        <scheme val="minor"/>
      </rPr>
      <t>Dubějovice 200</t>
    </r>
    <r>
      <rPr>
        <sz val="11"/>
        <color theme="1"/>
        <rFont val="Calibri"/>
        <family val="2"/>
        <charset val="238"/>
        <scheme val="minor"/>
      </rPr>
      <t>, příspěvky na akce 4/</t>
    </r>
  </si>
  <si>
    <r>
      <t>Rozhlas a televize /opravy 20,</t>
    </r>
    <r>
      <rPr>
        <sz val="11"/>
        <color rgb="FFFF0000"/>
        <rFont val="Calibri"/>
        <family val="2"/>
        <charset val="238"/>
        <scheme val="minor"/>
      </rPr>
      <t xml:space="preserve"> bezdrátový rozhlas do všech obcí 200</t>
    </r>
    <r>
      <rPr>
        <sz val="11"/>
        <color theme="1"/>
        <rFont val="Calibri"/>
        <family val="2"/>
        <charset val="238"/>
        <scheme val="minor"/>
      </rPr>
      <t>/</t>
    </r>
  </si>
  <si>
    <r>
      <t>Péče o vzhled obcí a veřejná zeleň /provoz  370,</t>
    </r>
    <r>
      <rPr>
        <sz val="11"/>
        <color rgb="FFFF0000"/>
        <rFont val="Calibri"/>
        <family val="2"/>
        <charset val="238"/>
        <scheme val="minor"/>
      </rPr>
      <t xml:space="preserve"> obnova zeleně 200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</si>
  <si>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Předškolní zařízení /příspěvek provozní 500, k odchodu dětí do ZŠ 2,5; </t>
    </r>
    <r>
      <rPr>
        <sz val="11"/>
        <color rgb="FFFF0000"/>
        <rFont val="Calibri"/>
        <family val="2"/>
        <charset val="238"/>
        <scheme val="minor"/>
      </rPr>
      <t>zateplení MŠ/</t>
    </r>
  </si>
  <si>
    <r>
      <t xml:space="preserve">Činnost místní správy /mzdy 1550, provoz 1220, právní služby 100, </t>
    </r>
    <r>
      <rPr>
        <sz val="11"/>
        <color rgb="FFFF0000"/>
        <rFont val="Calibri"/>
        <family val="2"/>
        <charset val="238"/>
        <scheme val="minor"/>
      </rPr>
      <t xml:space="preserve">čp. 269 projektová </t>
    </r>
  </si>
  <si>
    <r>
      <t xml:space="preserve">Vnitřní obchod /provoz 260, </t>
    </r>
    <r>
      <rPr>
        <sz val="11"/>
        <color rgb="FFFF0000"/>
        <rFont val="Calibri"/>
        <family val="2"/>
        <charset val="238"/>
        <scheme val="minor"/>
      </rPr>
      <t>oprava provozovny Elektroměry 200</t>
    </r>
    <r>
      <rPr>
        <sz val="11"/>
        <color theme="1"/>
        <rFont val="Calibri"/>
        <family val="2"/>
        <charset val="238"/>
        <scheme val="minor"/>
      </rPr>
      <t>/</t>
    </r>
  </si>
  <si>
    <t>servis, oděvy, PHM 90), provozní výdaje ostatní SDH 40, pojištění 21, příspěvky na akce 7,</t>
  </si>
  <si>
    <t>příspěvek mladí hasiči 30, příspěvek hasičský sport 40 (4x10), rezerva na krizové výdaje 20,</t>
  </si>
  <si>
    <t>příspěvek na činnost ost. SDH 5x30/</t>
  </si>
  <si>
    <r>
      <rPr>
        <sz val="11"/>
        <color rgb="FFFF0000"/>
        <rFont val="Calibri"/>
        <family val="2"/>
        <charset val="238"/>
        <scheme val="minor"/>
      </rPr>
      <t>300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projekt oprava kabin fotbal. hřiště 200</t>
    </r>
    <r>
      <rPr>
        <sz val="11"/>
        <color theme="1"/>
        <rFont val="Calibri"/>
        <family val="2"/>
        <charset val="238"/>
        <scheme val="minor"/>
      </rPr>
      <t>, provoz - odměny, PHM 40/</t>
    </r>
  </si>
  <si>
    <t>Pitná voda /nájem vodovodu 363/</t>
  </si>
  <si>
    <r>
      <t xml:space="preserve">Převody vl. fondům v rozpočtech územní úrovně - </t>
    </r>
    <r>
      <rPr>
        <sz val="11"/>
        <color rgb="FFFF0000"/>
        <rFont val="Calibri"/>
        <family val="2"/>
        <charset val="238"/>
        <scheme val="minor"/>
      </rPr>
      <t>vodohospod. infrastruktura</t>
    </r>
  </si>
  <si>
    <r>
      <t xml:space="preserve">Převody z rozpočtových účtů - </t>
    </r>
    <r>
      <rPr>
        <sz val="11"/>
        <color rgb="FFFF0000"/>
        <rFont val="Calibri"/>
        <family val="2"/>
        <charset val="238"/>
        <scheme val="minor"/>
      </rPr>
      <t>tvorba rezerv vodohospodář. infrastr.</t>
    </r>
  </si>
  <si>
    <r>
      <t xml:space="preserve">Ostatní záležitosti pozemních komunikací /cesty, mosty, chodníky, křižovatka, </t>
    </r>
    <r>
      <rPr>
        <sz val="11"/>
        <color rgb="FFFF0000"/>
        <rFont val="Calibri"/>
        <family val="2"/>
        <charset val="238"/>
        <scheme val="minor"/>
      </rPr>
      <t>cyklostezka RÚ</t>
    </r>
  </si>
  <si>
    <r>
      <rPr>
        <sz val="11"/>
        <color rgb="FFFF0000"/>
        <rFont val="Calibri"/>
        <family val="2"/>
        <charset val="238"/>
        <scheme val="minor"/>
      </rPr>
      <t>1000</t>
    </r>
    <r>
      <rPr>
        <sz val="11"/>
        <color theme="1"/>
        <rFont val="Calibri"/>
        <family val="2"/>
        <charset val="238"/>
        <scheme val="minor"/>
      </rPr>
      <t>/</t>
    </r>
  </si>
  <si>
    <t>plány 150, výkup pozemků 500, provozní výdaje 630,39; příspěvky mikroregion: provoz 228,31;</t>
  </si>
  <si>
    <t>Ostatní činnosti k ochraně přírody a krajiny /příspěvek ČSOP 25/</t>
  </si>
  <si>
    <t>140, příspěvky na společ. akce 40, akce města 200, provozní výdaje 70/</t>
  </si>
  <si>
    <r>
      <t xml:space="preserve">Převody z rozpočtových účtů - </t>
    </r>
    <r>
      <rPr>
        <b/>
        <sz val="11"/>
        <rFont val="Calibri"/>
        <family val="2"/>
        <charset val="238"/>
        <scheme val="minor"/>
      </rPr>
      <t>tvorba rezerv vodohospodář. infrastr.</t>
    </r>
  </si>
  <si>
    <t>dokumentace 730, osobní auto na leasing 200/</t>
  </si>
  <si>
    <t>Příprava 3 - Návrh rozpočtu na rok 2015</t>
  </si>
  <si>
    <t xml:space="preserve">                                    Město Trhový Štěpánov</t>
  </si>
  <si>
    <t xml:space="preserve">                     Návrh přebytkového  rozpočtu na rok 2015</t>
  </si>
  <si>
    <t>Péče o vzhled obce a veřejná zeleň /prodej dřeva z obce/</t>
  </si>
  <si>
    <t>Oddíl-</t>
  </si>
  <si>
    <t>paragraf</t>
  </si>
  <si>
    <t>Daň z hazardních her</t>
  </si>
  <si>
    <t>Třída 1 - Daňové příjmy celkem</t>
  </si>
  <si>
    <t>Položka</t>
  </si>
  <si>
    <t>Třída 2 - Nedaňové příjmy celkem</t>
  </si>
  <si>
    <t>Sportovní zařízení v majetku města /vstupné posilovna/</t>
  </si>
  <si>
    <t>geometr. plány, služby/</t>
  </si>
  <si>
    <t>Komunální služby a územní rozvoj j.n. /nájmy pozemků,  věc. břemena,</t>
  </si>
  <si>
    <t>Třída 3 - Kapitálové příjmy celkem</t>
  </si>
  <si>
    <t>Komunální služby a územní rozvoj j.n. /prodej pozemků,  majetku/</t>
  </si>
  <si>
    <t>Třída 4 - Přijaté dotace celkem</t>
  </si>
  <si>
    <t xml:space="preserve">Rozpočtové příjmy celkem </t>
  </si>
  <si>
    <t>Třída 6 -</t>
  </si>
  <si>
    <t>Kapitál. výd.</t>
  </si>
  <si>
    <t>Provozování veřejné silniční dopravy / čekárny/</t>
  </si>
  <si>
    <r>
      <t xml:space="preserve">Převody z rozpočtových účtů - </t>
    </r>
    <r>
      <rPr>
        <b/>
        <sz val="10.5"/>
        <rFont val="Calibri"/>
        <family val="2"/>
        <charset val="238"/>
        <scheme val="minor"/>
      </rPr>
      <t>tvorba rezerv vodohospodář. infrastr.</t>
    </r>
  </si>
  <si>
    <t>Výdaje včetně splátek úvěrů celkem</t>
  </si>
  <si>
    <t>Výdaje</t>
  </si>
  <si>
    <t>celkem</t>
  </si>
  <si>
    <t>Třída 8 - Financující položky celkem</t>
  </si>
  <si>
    <t>Neinvestiční přijatý transfer ze SR /na činnost státní správy/</t>
  </si>
  <si>
    <t xml:space="preserve">Skutečnost </t>
  </si>
  <si>
    <t>Město Trhový Štěpánov, Dubějovická 269, 257 63  Trhový Štěpánov, IČ: 00232874</t>
  </si>
  <si>
    <t>Ostatní  záležitosti kultury /divadlo, letní kino, koncerty/</t>
  </si>
  <si>
    <t xml:space="preserve">Osobní asistence, pečovatelská služba a podpora samostat. bydlení </t>
  </si>
  <si>
    <t>Neinvestiční přijaté transfery ze SR /volby/</t>
  </si>
  <si>
    <t>Školní stravování při předškolním a základním vzdělávání</t>
  </si>
  <si>
    <t xml:space="preserve">Pořízení, zachování a obnova hodnot místního kulturního, </t>
  </si>
  <si>
    <t xml:space="preserve">Ostatní záležitosti kultury, církví, sdělovacích prostředků </t>
  </si>
  <si>
    <t xml:space="preserve">Sportovní zařízení v majetku obce /tělocvična, posilovna/ </t>
  </si>
  <si>
    <t xml:space="preserve">Ostatní činnosti k ochraně přírody a krajiny </t>
  </si>
  <si>
    <t xml:space="preserve">Ostatní činnosti související se službami pro obyvatelstvo - </t>
  </si>
  <si>
    <t xml:space="preserve">Osobní asistence, pečovatelská služba a podpora samostat. </t>
  </si>
  <si>
    <t xml:space="preserve">Ostatní služby a činnosti v oblasti sociální péče /příspěvek </t>
  </si>
  <si>
    <t>RUAH Benešov o.p.s. 7,50/</t>
  </si>
  <si>
    <t xml:space="preserve">Pojištění funkčně nespecifikované - pojištění budov, </t>
  </si>
  <si>
    <t>mobiliáře, elektroniky</t>
  </si>
  <si>
    <r>
      <t>Převody vl. fondům v rozpočtech územní úrovně -</t>
    </r>
    <r>
      <rPr>
        <b/>
        <sz val="11"/>
        <rFont val="Calibri"/>
        <family val="2"/>
        <charset val="238"/>
        <scheme val="minor"/>
      </rPr>
      <t xml:space="preserve"> </t>
    </r>
  </si>
  <si>
    <t>vodohospod. infrastruktura</t>
  </si>
  <si>
    <t>Schválený</t>
  </si>
  <si>
    <t>rozpočet</t>
  </si>
  <si>
    <t>Skutečnost</t>
  </si>
  <si>
    <t>k</t>
  </si>
  <si>
    <t>splátka úvěru č. 14 - klubové zázemí FK (do r. 2023)</t>
  </si>
  <si>
    <t>bydlení /příspěvky: Pečovatelská služba Benešov 150,</t>
  </si>
  <si>
    <t xml:space="preserve">Pomoc zdravotně postiženým a chronicky nemocným /příspěvky/ - </t>
  </si>
  <si>
    <t>Zdravot. postižení Vlašimska 2, Zdravot. postižení Podblanicka 2,</t>
  </si>
  <si>
    <t>Stacionář Petrklíč Ledeč n. Sáz. 20, Benkon Benešov 1</t>
  </si>
  <si>
    <t>Ostatní  záležitosti kultury /kroniky mzdy 35, kulturní domy</t>
  </si>
  <si>
    <t>Ostatní záležitosti pozemních komunikací /údržba cest, mostů,</t>
  </si>
  <si>
    <t>Útulek pro psy /odchyt, umístění psů/</t>
  </si>
  <si>
    <t>národního a historického povědomí /památníky, kapličky, křížky,</t>
  </si>
  <si>
    <t>Ostatní záležitosti sdělovacích prostředků /zpravodaj - tisk 250/</t>
  </si>
  <si>
    <t xml:space="preserve">Využití volného času dětí a mládeže /+ víceúčelové hřiště u ZŠ,  </t>
  </si>
  <si>
    <t>Všeobecná ambulantní péče /opravy/</t>
  </si>
  <si>
    <t xml:space="preserve">Třída 5 - </t>
  </si>
  <si>
    <t>Běžné výdaje</t>
  </si>
  <si>
    <t>Příjmy včetně financování celkem</t>
  </si>
  <si>
    <t>Poplatek z pobytu</t>
  </si>
  <si>
    <t>Pitná voda /nájem vodovodu 381,15/</t>
  </si>
  <si>
    <t>Ostatní tělovýchovná činnost</t>
  </si>
  <si>
    <t>Požární ochran - dobrovolná část</t>
  </si>
  <si>
    <t>Neinvestiční přijaté transfery od krajů /např. hospod. v lese/</t>
  </si>
  <si>
    <t>čerpání úvěru - Zázemí pro vzdělávání na ZŠ TŠ</t>
  </si>
  <si>
    <t>čerpání úvěru - Zvýšení kapacity MŠ TŠ</t>
  </si>
  <si>
    <t xml:space="preserve"> </t>
  </si>
  <si>
    <t>splátka úvěru č. 15 - zázemí pro vzděl. ZŠ TŠ (do r. 2023)</t>
  </si>
  <si>
    <t>/příspěvek ČSOP Vlašim - KBR cest. ruch 20, záchranná stanice 2/</t>
  </si>
  <si>
    <t>Požární ochrana - dobrovolná část /vč. jednotky JPO II: 400</t>
  </si>
  <si>
    <r>
      <t>Činnost místní správy /mzdy 2500, provoz 1750, právní služby 100,</t>
    </r>
    <r>
      <rPr>
        <b/>
        <sz val="11"/>
        <rFont val="Calibri"/>
        <family val="2"/>
        <charset val="238"/>
        <scheme val="minor"/>
      </rPr>
      <t xml:space="preserve"> </t>
    </r>
  </si>
  <si>
    <r>
      <t>splátka úvěru č. 17 - zvýšení kapacity MŠ TŠ</t>
    </r>
    <r>
      <rPr>
        <sz val="11"/>
        <rFont val="Calibri"/>
        <family val="2"/>
        <charset val="238"/>
        <scheme val="minor"/>
      </rPr>
      <t xml:space="preserve"> (do r. 2024)</t>
    </r>
  </si>
  <si>
    <t>splátka úvěru č. 8 - dostavba vodovodu a kanalizace TŠ (do r. 2021)</t>
  </si>
  <si>
    <t>rozpočet 2020</t>
  </si>
  <si>
    <t>Rozpočtové příjmy 2021 - v tis. Kč</t>
  </si>
  <si>
    <t>k 31.10.2020</t>
  </si>
  <si>
    <t>Rozpočtové výdaje 2021 - v tis. Kč</t>
  </si>
  <si>
    <t>Schválený rozpočet 2021</t>
  </si>
  <si>
    <t>Poplatek za komunální odpad</t>
  </si>
  <si>
    <t xml:space="preserve">                         -</t>
  </si>
  <si>
    <t>Zrušené místní poplatky</t>
  </si>
  <si>
    <t>Zrušený odvod v VHP</t>
  </si>
  <si>
    <t>Ostatní záležitosti sdělovacích prostředků /reklama ve zpravodaji/</t>
  </si>
  <si>
    <t>Veřejné osvětlení</t>
  </si>
  <si>
    <t xml:space="preserve">                    -</t>
  </si>
  <si>
    <t>Ostatní neinvestiční přijaté transfery od územ. rozpočtů /Ekoso/</t>
  </si>
  <si>
    <t>čerpání úvěru - Přístavba a nástavba spolkového domu na HZ v Dubějovicích</t>
  </si>
  <si>
    <t xml:space="preserve">splátka úvěru č. 18 - nástavba spolk. domu Dubějovice (do r. 2029) </t>
  </si>
  <si>
    <t>splátka úvěru č. 4 - vodovod TŠ (poslední splátky do r. 2020)</t>
  </si>
  <si>
    <t>splátka úvěru č. 5 - víceúčelové hřiště u ZŠ (do r. 2020)</t>
  </si>
  <si>
    <t>splátka úvěru č. 12 - homogenizace TŠ (dp r. 2020)</t>
  </si>
  <si>
    <t>Ostatní tělovýchovná činnost /příspěvky na činnost a akce 202:</t>
  </si>
  <si>
    <t xml:space="preserve">příspěvky na akce: Organizace 5. prosince 10, Unie rodičů 3, </t>
  </si>
  <si>
    <t>Včelaři MO TŠ 5</t>
  </si>
  <si>
    <t>Základní školy /příspěvek provozní vč. plavání 1200, příspěvek</t>
  </si>
  <si>
    <t>/příspěvek provozní 600, běžné opravy 50; výměna lina, obložení 140,</t>
  </si>
  <si>
    <r>
      <rPr>
        <b/>
        <sz val="11"/>
        <color theme="1"/>
        <rFont val="Calibri"/>
        <family val="2"/>
        <charset val="238"/>
        <scheme val="minor"/>
      </rPr>
      <t>výměna elektrické pánve 180</t>
    </r>
    <r>
      <rPr>
        <sz val="11"/>
        <color theme="1"/>
        <rFont val="Calibri"/>
        <family val="2"/>
        <charset val="238"/>
        <scheme val="minor"/>
      </rPr>
      <t xml:space="preserve">/ </t>
    </r>
  </si>
  <si>
    <t>Celospolečenské funkce lesů /mzdy 750, pojištění 25, těžba 2000;</t>
  </si>
  <si>
    <r>
      <t xml:space="preserve">provoz traktor Deutz + </t>
    </r>
    <r>
      <rPr>
        <sz val="11"/>
        <rFont val="Calibri"/>
        <family val="2"/>
        <charset val="238"/>
        <scheme val="minor"/>
      </rPr>
      <t>vyvážečka 300;</t>
    </r>
    <r>
      <rPr>
        <b/>
        <sz val="11"/>
        <rFont val="Calibri"/>
        <family val="2"/>
        <charset val="238"/>
        <scheme val="minor"/>
      </rPr>
      <t xml:space="preserve"> lesní hospodářský plán 121/</t>
    </r>
  </si>
  <si>
    <t>Ostatní záležitosti v silniční dopravě /odtah odstavených aut/</t>
  </si>
  <si>
    <t>Odvádění a čištění odpadních vod a nakládání s kaly  /mzdy 50,</t>
  </si>
  <si>
    <t>Vodní díla v zemědělské krajině /provoz 50/</t>
  </si>
  <si>
    <t>Činnosti knihovnické /knihy a časopisy 45, mzdy 345, provoz 150/</t>
  </si>
  <si>
    <r>
      <t xml:space="preserve">příspěvek k odchodu dětí do ZŠ 3; </t>
    </r>
    <r>
      <rPr>
        <sz val="11"/>
        <rFont val="Calibri"/>
        <family val="2"/>
        <charset val="238"/>
        <scheme val="minor"/>
      </rPr>
      <t>běžné opravy 50,</t>
    </r>
    <r>
      <rPr>
        <b/>
        <sz val="11"/>
        <rFont val="Calibri"/>
        <family val="2"/>
        <charset val="238"/>
        <scheme val="minor"/>
      </rPr>
      <t xml:space="preserve"> </t>
    </r>
  </si>
  <si>
    <r>
      <t xml:space="preserve">projekt Zvýšení kapacity MŠ TŠ 200; </t>
    </r>
    <r>
      <rPr>
        <sz val="11"/>
        <rFont val="Calibri"/>
        <family val="2"/>
        <charset val="238"/>
        <scheme val="minor"/>
      </rPr>
      <t>úroky z úvěru 85/</t>
    </r>
  </si>
  <si>
    <t>Rozhlas a televize /údržba 20, provoz 70/</t>
  </si>
  <si>
    <t>akce města 310, provozní výdaje 100/</t>
  </si>
  <si>
    <t xml:space="preserve">/SPOZ - věcné dary občanům 30, finanční dary občanům 160, </t>
  </si>
  <si>
    <t>mzdy 360, telefonní poplatky 8, provoz 32/</t>
  </si>
  <si>
    <t>úroky z úvěru Kabiny 50</t>
  </si>
  <si>
    <t>FK TŠ 151, TJ Sokol TŠ 51; provoz - odměny, PHM 100;</t>
  </si>
  <si>
    <t>klub Dubějovice/ provoz 200, stravování tábor hasiči 30/</t>
  </si>
  <si>
    <t>Ostatní zájmová činnost a rekreace /+ Spolkový dům/ - mzdy 270,</t>
  </si>
  <si>
    <t xml:space="preserve">Bytové hospodářství /mzdy 100, běžné opravy 200, </t>
  </si>
  <si>
    <t>provozní výdaje 300/</t>
  </si>
  <si>
    <r>
      <t>provoz SD 250, příspěvek Rybáři Soutice 2,</t>
    </r>
    <r>
      <rPr>
        <b/>
        <sz val="11"/>
        <rFont val="Calibri"/>
        <family val="2"/>
        <charset val="238"/>
        <scheme val="minor"/>
      </rPr>
      <t xml:space="preserve"> oprava terasy SD 100</t>
    </r>
    <r>
      <rPr>
        <sz val="11"/>
        <rFont val="Calibri"/>
        <family val="2"/>
        <charset val="238"/>
        <scheme val="minor"/>
      </rPr>
      <t>/</t>
    </r>
  </si>
  <si>
    <t>spoluúčast asfaltace komunikací 2000/</t>
  </si>
  <si>
    <t>Silnice /opravy komunikací 800, celoroční údržba 200,</t>
  </si>
  <si>
    <t>Vnitřní obchod /provoz - obchody, provozovny 300;</t>
  </si>
  <si>
    <r>
      <t xml:space="preserve">úroky z úvěru 50, </t>
    </r>
    <r>
      <rPr>
        <b/>
        <sz val="11"/>
        <rFont val="Calibri"/>
        <family val="2"/>
        <charset val="238"/>
        <scheme val="minor"/>
      </rPr>
      <t>spoluúčast oprava střechy 500</t>
    </r>
    <r>
      <rPr>
        <sz val="11"/>
        <rFont val="Calibri"/>
        <family val="2"/>
        <charset val="238"/>
        <scheme val="minor"/>
      </rPr>
      <t>/</t>
    </r>
  </si>
  <si>
    <r>
      <rPr>
        <sz val="11"/>
        <rFont val="Calibri"/>
        <family val="2"/>
        <charset val="238"/>
        <scheme val="minor"/>
      </rPr>
      <t>pro 1. třídu 50;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proplacení dopravy výlety 25, běžné opravy  200,</t>
    </r>
  </si>
  <si>
    <t>Činnosti muzeí a galerií /mzdy 75, provoz 80/</t>
  </si>
  <si>
    <t>elektřina 420, provoz 60/</t>
  </si>
  <si>
    <t>Veřejné osvětlení /pojištění 20, smlouva servis 50, opravy 250,</t>
  </si>
  <si>
    <r>
      <t xml:space="preserve">Pohřebnictví /provoz 100, </t>
    </r>
    <r>
      <rPr>
        <b/>
        <sz val="11"/>
        <color theme="1"/>
        <rFont val="Calibri"/>
        <family val="2"/>
        <charset val="238"/>
        <scheme val="minor"/>
      </rPr>
      <t>oprava márnice 100, kolumbárium 300,</t>
    </r>
    <r>
      <rPr>
        <b/>
        <sz val="11"/>
        <rFont val="Calibri"/>
        <family val="2"/>
        <charset val="238"/>
        <scheme val="minor"/>
      </rPr>
      <t xml:space="preserve"> </t>
    </r>
  </si>
  <si>
    <t>nové pohřebiště 100/</t>
  </si>
  <si>
    <t>oprava střechy prodejna Sedmpány 252/</t>
  </si>
  <si>
    <r>
      <t xml:space="preserve">Územní plánování </t>
    </r>
    <r>
      <rPr>
        <b/>
        <sz val="11"/>
        <color theme="1"/>
        <rFont val="Calibri"/>
        <family val="2"/>
        <charset val="238"/>
        <scheme val="minor"/>
      </rPr>
      <t>/změna ÚP č.1 - 158/</t>
    </r>
  </si>
  <si>
    <t>Komunální služby a územní rozvoj j.n. /výstavba obce - mzdy 2252,</t>
  </si>
  <si>
    <t>Sběr a svoz komunálních odpadů /provoz 1499, pojištění 1,</t>
  </si>
  <si>
    <t>odvoz popelnic 500/</t>
  </si>
  <si>
    <r>
      <t>Péče o vzhled obcí a veřejná zeleň /provoz 350, mzdy 550</t>
    </r>
    <r>
      <rPr>
        <b/>
        <sz val="11"/>
        <rFont val="Calibri"/>
        <family val="2"/>
        <charset val="238"/>
        <scheme val="minor"/>
      </rPr>
      <t>/</t>
    </r>
  </si>
  <si>
    <r>
      <t xml:space="preserve">výkup pozemků 300, </t>
    </r>
    <r>
      <rPr>
        <b/>
        <sz val="11"/>
        <color theme="1"/>
        <rFont val="Calibri"/>
        <family val="2"/>
        <charset val="238"/>
        <scheme val="minor"/>
      </rPr>
      <t xml:space="preserve">střecha garáž na deponii 230, </t>
    </r>
  </si>
  <si>
    <t>oprava střechy čp. 201 Vondráček 350, drcení betonu 270/</t>
  </si>
  <si>
    <t>pojištění 8, geometrické plány 100, provozní výdaje 840,</t>
  </si>
  <si>
    <t>Krizová opatření /rezerva na krizové výdaje 300/</t>
  </si>
  <si>
    <t xml:space="preserve">(mzdy 240, opravy 70, vybavení, servis, oděvy, PHM 90), </t>
  </si>
  <si>
    <t>příspěvek na činnost a akce ost. SDH: 68 (SDH TŠ 13, SDH Sedmpány 13,</t>
  </si>
  <si>
    <t xml:space="preserve">SDH Dubějovice 13, SDH Dalkovice 13, SDH Střechov 13; </t>
  </si>
  <si>
    <r>
      <t xml:space="preserve">příspěvek SH ČMS Benešov 3), </t>
    </r>
    <r>
      <rPr>
        <b/>
        <sz val="11"/>
        <rFont val="Calibri"/>
        <family val="2"/>
        <charset val="238"/>
        <scheme val="minor"/>
      </rPr>
      <t>Rekonstrukce požární zbrojnice TŠ:</t>
    </r>
  </si>
  <si>
    <t>projekt 450, spoluúčast 1500</t>
  </si>
  <si>
    <t>provozní výdaje ostatní SDH 138, pojištění 44, mladí hasiči 20,</t>
  </si>
  <si>
    <t>Zastupitelstva obcí /odměny 2545, provoz 20/</t>
  </si>
  <si>
    <t>Volby do zastupitelstev krajů</t>
  </si>
  <si>
    <t>osobní auto - pojištění 20, příspěvky 70:  MAS Blaník 30, SMO 10;</t>
  </si>
  <si>
    <t>oprava střechy budovy MěÚ 563/</t>
  </si>
  <si>
    <t>Ostatní činnosti j.n. /platba daní  a poplatků - staveb. povolení aj./</t>
  </si>
  <si>
    <t>nástavba Spolkového domu Dubějovice 1940, vybavení 484/</t>
  </si>
  <si>
    <t>Ostatní investiční přijaté transfery ze SR /Zvýšení kapacity MŠ 3731,62/</t>
  </si>
  <si>
    <r>
      <t xml:space="preserve">provoz 230, </t>
    </r>
    <r>
      <rPr>
        <b/>
        <sz val="11"/>
        <color theme="1"/>
        <rFont val="Calibri"/>
        <family val="2"/>
        <charset val="238"/>
        <scheme val="minor"/>
      </rPr>
      <t>oprava propadlých poklopů 100</t>
    </r>
    <r>
      <rPr>
        <sz val="11"/>
        <color theme="1"/>
        <rFont val="Calibri"/>
        <family val="2"/>
        <charset val="238"/>
        <scheme val="minor"/>
      </rPr>
      <t>/</t>
    </r>
  </si>
  <si>
    <t>Rytmus Benešov 3, Farní charita Vlašim 10/</t>
  </si>
  <si>
    <t xml:space="preserve">Daň z příjmu fyzických osob - závislá činnost                                  </t>
  </si>
  <si>
    <t xml:space="preserve">Daň z příjmu právnických osob                                                               </t>
  </si>
  <si>
    <t xml:space="preserve">Daň z přidané hodnoty                                                                            </t>
  </si>
  <si>
    <t>Odvody za odnětí zemědělské půdy</t>
  </si>
  <si>
    <r>
      <t xml:space="preserve">Předškolní zařízení </t>
    </r>
    <r>
      <rPr>
        <sz val="11"/>
        <rFont val="Calibri"/>
        <family val="2"/>
        <charset val="238"/>
        <scheme val="minor"/>
      </rPr>
      <t xml:space="preserve">/příspěvek provozní 500, </t>
    </r>
  </si>
  <si>
    <t>Ostatní neinvestiční přijaté transfery ze SR /Zvýšení kapacity MŠ 616,75/</t>
  </si>
  <si>
    <r>
      <t xml:space="preserve">Pitná voda /provoz 250, </t>
    </r>
    <r>
      <rPr>
        <b/>
        <sz val="11"/>
        <rFont val="Calibri"/>
        <family val="2"/>
        <charset val="238"/>
        <scheme val="minor"/>
      </rPr>
      <t>projekt vodovod Sedmpány 465, projekt</t>
    </r>
  </si>
  <si>
    <t>tlakové pásmo TŠ 130, vodárna Pod pasekou 100, obnova lokálního</t>
  </si>
  <si>
    <t xml:space="preserve">     Schválený schodkový rozpočet města Trhový Štěpánov na rok 2021          </t>
  </si>
  <si>
    <t>rozpočet 2021</t>
  </si>
  <si>
    <t xml:space="preserve">Závazným ukazatelem rozpočtu jsou provozní příspěvky zřízeným příspěvkovým organizacím a dále odvětvové třídění rozpočtové skladby </t>
  </si>
  <si>
    <t xml:space="preserve">ve výdajové části, tj. dle oddílu-paragrafu celkem.  </t>
  </si>
  <si>
    <t xml:space="preserve">Zastupitelstvo města na zasedání dne 15.12.2020 schválilo Rozpočet města Trhový Štěpánov na rok 2021 jako schodkový. </t>
  </si>
  <si>
    <r>
      <t>Město Vlašim 30;</t>
    </r>
    <r>
      <rPr>
        <b/>
        <sz val="11"/>
        <rFont val="Calibri"/>
        <family val="2"/>
        <charset val="238"/>
        <scheme val="minor"/>
      </rPr>
      <t xml:space="preserve"> výměna oken MěÚ 210, rekonstrukce WC 300,</t>
    </r>
  </si>
  <si>
    <r>
      <t xml:space="preserve">/provoz 30, </t>
    </r>
    <r>
      <rPr>
        <b/>
        <sz val="11"/>
        <rFont val="Calibri"/>
        <family val="2"/>
        <charset val="238"/>
        <scheme val="minor"/>
      </rPr>
      <t>hodiny + zvonění kostel TŠ 100</t>
    </r>
    <r>
      <rPr>
        <sz val="11"/>
        <rFont val="Calibri"/>
        <family val="2"/>
        <charset val="238"/>
        <scheme val="minor"/>
      </rPr>
      <t>/</t>
    </r>
  </si>
  <si>
    <r>
      <t>pamětní desky 50,</t>
    </r>
    <r>
      <rPr>
        <b/>
        <sz val="11"/>
        <rFont val="Calibri"/>
        <family val="2"/>
        <charset val="238"/>
        <scheme val="minor"/>
      </rPr>
      <t xml:space="preserve"> zvonění kaple Dalkovice 100</t>
    </r>
    <r>
      <rPr>
        <sz val="11"/>
        <rFont val="Calibri"/>
        <family val="2"/>
        <charset val="238"/>
        <scheme val="minor"/>
      </rPr>
      <t>/</t>
    </r>
  </si>
  <si>
    <r>
      <t>provoz 200,</t>
    </r>
    <r>
      <rPr>
        <b/>
        <sz val="11"/>
        <rFont val="Calibri"/>
        <family val="2"/>
        <charset val="238"/>
        <scheme val="minor"/>
      </rPr>
      <t xml:space="preserve"> příprava knihy o TŠ 100, výměna oken KD Dalkovice 180,</t>
    </r>
  </si>
  <si>
    <t>vodovod Pod křížkem 300/</t>
  </si>
  <si>
    <t xml:space="preserve">zdroje vody - studně 240, vodovod Pod Pasekou 300, </t>
  </si>
  <si>
    <r>
      <t>Dopravní obslužnost /</t>
    </r>
    <r>
      <rPr>
        <b/>
        <sz val="11"/>
        <rFont val="Calibri"/>
        <family val="2"/>
        <charset val="238"/>
        <scheme val="minor"/>
      </rPr>
      <t>příspěvek Benebus</t>
    </r>
    <r>
      <rPr>
        <sz val="11"/>
        <rFont val="Calibri"/>
        <family val="2"/>
        <charset val="238"/>
        <scheme val="minor"/>
      </rPr>
      <t>/</t>
    </r>
  </si>
  <si>
    <r>
      <t>chodníků 300,</t>
    </r>
    <r>
      <rPr>
        <b/>
        <sz val="11"/>
        <rFont val="Calibri"/>
        <family val="2"/>
        <charset val="238"/>
        <scheme val="minor"/>
      </rPr>
      <t xml:space="preserve"> oprava lávky Střechov 300, výstavba chodníků 1000</t>
    </r>
    <r>
      <rPr>
        <sz val="11"/>
        <rFont val="Calibri"/>
        <family val="2"/>
        <charset val="238"/>
        <scheme val="minor"/>
      </rPr>
      <t>/</t>
    </r>
  </si>
  <si>
    <t>starosta města</t>
  </si>
  <si>
    <t xml:space="preserve">                               sejmuto dne:                                                                                                                         sejmuto dne:</t>
  </si>
  <si>
    <t>Jméno a příjmeni: Jana Krucká                                                                                 Jméno a příjmení: Jana Krucká</t>
  </si>
  <si>
    <t>Podpis:                                                                                                                          Podpis:</t>
  </si>
  <si>
    <t>Trhový Štěpánov 21.12.2020</t>
  </si>
  <si>
    <t>Na úřední desce vyvěšeno dne: 30.12.2020                                                        V elektronické podobě vyvěšeno dne:  30.12.2020</t>
  </si>
  <si>
    <t xml:space="preserve">   Josef Korn v.r.</t>
  </si>
  <si>
    <t>Schodek rozpočtu bude kryt zůstatkem běžného účtu vytvořený k 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</si>
</sst>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FE98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/>
    <xf numFmtId="0" fontId="5" fillId="0" borderId="2" xfId="0" applyFont="1" applyBorder="1" applyAlignment="1">
      <alignment horizontal="center"/>
    </xf>
    <xf numFmtId="164" fontId="0" fillId="0" borderId="13" xfId="1" applyFont="1" applyBorder="1" applyAlignment="1">
      <alignment horizontal="right"/>
    </xf>
    <xf numFmtId="164" fontId="0" fillId="0" borderId="7" xfId="1" applyFont="1" applyBorder="1" applyAlignment="1">
      <alignment horizontal="right"/>
    </xf>
    <xf numFmtId="164" fontId="0" fillId="0" borderId="8" xfId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3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21" xfId="0" applyNumberFormat="1" applyBorder="1"/>
    <xf numFmtId="2" fontId="0" fillId="0" borderId="0" xfId="0" applyNumberFormat="1" applyBorder="1"/>
    <xf numFmtId="2" fontId="0" fillId="0" borderId="22" xfId="0" applyNumberFormat="1" applyBorder="1"/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4" xfId="0" applyNumberFormat="1" applyBorder="1"/>
    <xf numFmtId="2" fontId="0" fillId="0" borderId="2" xfId="0" applyNumberFormat="1" applyBorder="1"/>
    <xf numFmtId="2" fontId="8" fillId="0" borderId="0" xfId="0" applyNumberFormat="1" applyFont="1"/>
    <xf numFmtId="0" fontId="8" fillId="0" borderId="0" xfId="0" applyFont="1"/>
    <xf numFmtId="0" fontId="3" fillId="0" borderId="12" xfId="0" applyFont="1" applyBorder="1"/>
    <xf numFmtId="2" fontId="6" fillId="0" borderId="2" xfId="0" applyNumberFormat="1" applyFont="1" applyBorder="1"/>
    <xf numFmtId="0" fontId="0" fillId="0" borderId="23" xfId="0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0" fillId="0" borderId="25" xfId="0" applyNumberFormat="1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8" xfId="0" applyNumberFormat="1" applyBorder="1"/>
    <xf numFmtId="2" fontId="0" fillId="0" borderId="6" xfId="0" applyNumberFormat="1" applyFont="1" applyBorder="1" applyAlignment="1">
      <alignment horizontal="right"/>
    </xf>
    <xf numFmtId="2" fontId="0" fillId="0" borderId="13" xfId="0" applyNumberFormat="1" applyBorder="1"/>
    <xf numFmtId="2" fontId="0" fillId="0" borderId="17" xfId="0" applyNumberFormat="1" applyBorder="1"/>
    <xf numFmtId="2" fontId="0" fillId="0" borderId="29" xfId="0" applyNumberFormat="1" applyBorder="1"/>
    <xf numFmtId="0" fontId="2" fillId="0" borderId="0" xfId="0" applyFont="1"/>
    <xf numFmtId="2" fontId="0" fillId="0" borderId="3" xfId="0" applyNumberFormat="1" applyFill="1" applyBorder="1"/>
    <xf numFmtId="2" fontId="3" fillId="0" borderId="2" xfId="0" applyNumberFormat="1" applyFont="1" applyBorder="1"/>
    <xf numFmtId="164" fontId="6" fillId="0" borderId="2" xfId="0" applyNumberFormat="1" applyFont="1" applyBorder="1" applyAlignment="1">
      <alignment horizontal="right"/>
    </xf>
    <xf numFmtId="2" fontId="0" fillId="0" borderId="5" xfId="0" applyNumberFormat="1" applyFill="1" applyBorder="1"/>
    <xf numFmtId="2" fontId="0" fillId="0" borderId="21" xfId="0" applyNumberFormat="1" applyFill="1" applyBorder="1"/>
    <xf numFmtId="0" fontId="5" fillId="0" borderId="12" xfId="0" applyFont="1" applyBorder="1"/>
    <xf numFmtId="0" fontId="3" fillId="0" borderId="30" xfId="0" applyFont="1" applyBorder="1" applyAlignment="1">
      <alignment horizontal="center"/>
    </xf>
    <xf numFmtId="2" fontId="0" fillId="0" borderId="31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5" fillId="0" borderId="12" xfId="0" applyFont="1" applyBorder="1" applyAlignment="1"/>
    <xf numFmtId="14" fontId="0" fillId="0" borderId="0" xfId="0" applyNumberFormat="1" applyAlignment="1">
      <alignment horizontal="center" vertical="center"/>
    </xf>
    <xf numFmtId="2" fontId="7" fillId="0" borderId="31" xfId="0" applyNumberFormat="1" applyFont="1" applyBorder="1"/>
    <xf numFmtId="0" fontId="0" fillId="2" borderId="20" xfId="0" applyFill="1" applyBorder="1" applyAlignment="1">
      <alignment horizontal="center"/>
    </xf>
    <xf numFmtId="2" fontId="0" fillId="2" borderId="21" xfId="0" applyNumberFormat="1" applyFill="1" applyBorder="1"/>
    <xf numFmtId="2" fontId="0" fillId="2" borderId="34" xfId="0" applyNumberFormat="1" applyFill="1" applyBorder="1"/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38" xfId="0" applyNumberFormat="1" applyBorder="1"/>
    <xf numFmtId="2" fontId="0" fillId="0" borderId="16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40" xfId="0" applyNumberFormat="1" applyFill="1" applyBorder="1"/>
    <xf numFmtId="2" fontId="0" fillId="0" borderId="29" xfId="0" applyNumberFormat="1" applyFill="1" applyBorder="1"/>
    <xf numFmtId="2" fontId="0" fillId="0" borderId="22" xfId="0" applyNumberFormat="1" applyFill="1" applyBorder="1"/>
    <xf numFmtId="2" fontId="0" fillId="0" borderId="20" xfId="0" applyNumberFormat="1" applyFont="1" applyBorder="1" applyAlignment="1">
      <alignment horizontal="right"/>
    </xf>
    <xf numFmtId="2" fontId="0" fillId="0" borderId="40" xfId="0" applyNumberFormat="1" applyBorder="1"/>
    <xf numFmtId="2" fontId="0" fillId="0" borderId="17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right"/>
    </xf>
    <xf numFmtId="2" fontId="0" fillId="0" borderId="42" xfId="0" applyNumberFormat="1" applyBorder="1"/>
    <xf numFmtId="2" fontId="7" fillId="0" borderId="43" xfId="0" applyNumberFormat="1" applyFont="1" applyBorder="1"/>
    <xf numFmtId="2" fontId="7" fillId="0" borderId="42" xfId="0" applyNumberFormat="1" applyFont="1" applyBorder="1"/>
    <xf numFmtId="2" fontId="0" fillId="0" borderId="43" xfId="0" applyNumberFormat="1" applyBorder="1"/>
    <xf numFmtId="2" fontId="0" fillId="0" borderId="44" xfId="0" applyNumberFormat="1" applyBorder="1"/>
    <xf numFmtId="2" fontId="2" fillId="0" borderId="43" xfId="0" applyNumberFormat="1" applyFont="1" applyBorder="1"/>
    <xf numFmtId="2" fontId="7" fillId="0" borderId="44" xfId="0" applyNumberFormat="1" applyFont="1" applyBorder="1"/>
    <xf numFmtId="2" fontId="0" fillId="0" borderId="9" xfId="0" applyNumberFormat="1" applyBorder="1"/>
    <xf numFmtId="2" fontId="0" fillId="0" borderId="43" xfId="0" applyNumberFormat="1" applyFill="1" applyBorder="1"/>
    <xf numFmtId="2" fontId="0" fillId="0" borderId="44" xfId="0" applyNumberFormat="1" applyFill="1" applyBorder="1"/>
    <xf numFmtId="2" fontId="0" fillId="0" borderId="42" xfId="0" applyNumberFormat="1" applyFill="1" applyBorder="1"/>
    <xf numFmtId="2" fontId="0" fillId="2" borderId="44" xfId="0" applyNumberFormat="1" applyFill="1" applyBorder="1"/>
    <xf numFmtId="2" fontId="0" fillId="0" borderId="45" xfId="0" applyNumberFormat="1" applyBorder="1"/>
    <xf numFmtId="2" fontId="7" fillId="0" borderId="29" xfId="0" applyNumberFormat="1" applyFont="1" applyBorder="1"/>
    <xf numFmtId="2" fontId="2" fillId="0" borderId="40" xfId="0" applyNumberFormat="1" applyFont="1" applyBorder="1"/>
    <xf numFmtId="2" fontId="2" fillId="0" borderId="22" xfId="0" applyNumberFormat="1" applyFont="1" applyBorder="1"/>
    <xf numFmtId="2" fontId="0" fillId="0" borderId="2" xfId="0" applyNumberFormat="1" applyFont="1" applyBorder="1" applyAlignment="1">
      <alignment horizontal="right"/>
    </xf>
    <xf numFmtId="2" fontId="0" fillId="0" borderId="46" xfId="0" applyNumberFormat="1" applyBorder="1"/>
    <xf numFmtId="0" fontId="0" fillId="0" borderId="39" xfId="0" applyBorder="1"/>
    <xf numFmtId="0" fontId="0" fillId="0" borderId="47" xfId="0" applyBorder="1" applyAlignment="1">
      <alignment horizontal="left"/>
    </xf>
    <xf numFmtId="0" fontId="0" fillId="0" borderId="48" xfId="0" applyBorder="1"/>
    <xf numFmtId="0" fontId="0" fillId="0" borderId="49" xfId="0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0" borderId="50" xfId="0" applyBorder="1"/>
    <xf numFmtId="0" fontId="0" fillId="0" borderId="48" xfId="0" applyFill="1" applyBorder="1"/>
    <xf numFmtId="0" fontId="0" fillId="0" borderId="50" xfId="0" applyFill="1" applyBorder="1"/>
    <xf numFmtId="0" fontId="0" fillId="0" borderId="49" xfId="0" applyFill="1" applyBorder="1"/>
    <xf numFmtId="0" fontId="2" fillId="0" borderId="49" xfId="0" applyFont="1" applyFill="1" applyBorder="1"/>
    <xf numFmtId="0" fontId="0" fillId="0" borderId="51" xfId="0" applyBorder="1"/>
    <xf numFmtId="2" fontId="7" fillId="0" borderId="43" xfId="0" applyNumberFormat="1" applyFont="1" applyFill="1" applyBorder="1"/>
    <xf numFmtId="2" fontId="7" fillId="0" borderId="5" xfId="0" applyNumberFormat="1" applyFont="1" applyFill="1" applyBorder="1"/>
    <xf numFmtId="2" fontId="7" fillId="0" borderId="40" xfId="0" applyNumberFormat="1" applyFont="1" applyFill="1" applyBorder="1"/>
    <xf numFmtId="2" fontId="7" fillId="0" borderId="16" xfId="0" applyNumberFormat="1" applyFont="1" applyBorder="1" applyAlignment="1">
      <alignment horizontal="right"/>
    </xf>
    <xf numFmtId="164" fontId="6" fillId="0" borderId="2" xfId="0" applyNumberFormat="1" applyFont="1" applyBorder="1" applyAlignment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2" borderId="0" xfId="0" applyFill="1" applyBorder="1"/>
    <xf numFmtId="0" fontId="7" fillId="0" borderId="0" xfId="0" applyFont="1" applyBorder="1"/>
    <xf numFmtId="0" fontId="5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9" xfId="0" applyFont="1" applyBorder="1"/>
    <xf numFmtId="0" fontId="11" fillId="0" borderId="7" xfId="0" applyFont="1" applyBorder="1" applyAlignment="1">
      <alignment horizontal="center"/>
    </xf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1" xfId="0" applyFont="1" applyBorder="1"/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7" xfId="0" applyFont="1" applyBorder="1"/>
    <xf numFmtId="0" fontId="11" fillId="0" borderId="6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Fill="1" applyBorder="1"/>
    <xf numFmtId="0" fontId="3" fillId="0" borderId="15" xfId="0" applyFont="1" applyBorder="1"/>
    <xf numFmtId="0" fontId="3" fillId="0" borderId="18" xfId="0" applyFont="1" applyBorder="1"/>
    <xf numFmtId="0" fontId="3" fillId="0" borderId="16" xfId="0" applyFont="1" applyBorder="1" applyAlignment="1">
      <alignment horizontal="center"/>
    </xf>
    <xf numFmtId="14" fontId="15" fillId="0" borderId="0" xfId="0" applyNumberFormat="1" applyFont="1" applyAlignment="1">
      <alignment horizontal="center" vertical="center"/>
    </xf>
    <xf numFmtId="0" fontId="0" fillId="0" borderId="0" xfId="0" applyAlignment="1"/>
    <xf numFmtId="164" fontId="0" fillId="0" borderId="7" xfId="0" applyNumberFormat="1" applyBorder="1"/>
    <xf numFmtId="164" fontId="0" fillId="0" borderId="13" xfId="0" applyNumberFormat="1" applyBorder="1"/>
    <xf numFmtId="0" fontId="11" fillId="0" borderId="20" xfId="0" applyFont="1" applyBorder="1" applyAlignment="1">
      <alignment horizontal="center"/>
    </xf>
    <xf numFmtId="0" fontId="10" fillId="0" borderId="13" xfId="0" applyFont="1" applyBorder="1"/>
    <xf numFmtId="0" fontId="11" fillId="0" borderId="9" xfId="0" applyFont="1" applyBorder="1" applyAlignment="1"/>
    <xf numFmtId="164" fontId="12" fillId="3" borderId="52" xfId="1" applyFont="1" applyFill="1" applyBorder="1" applyAlignment="1">
      <alignment horizontal="right"/>
    </xf>
    <xf numFmtId="164" fontId="11" fillId="3" borderId="59" xfId="1" applyFont="1" applyFill="1" applyBorder="1" applyAlignment="1">
      <alignment horizontal="right"/>
    </xf>
    <xf numFmtId="164" fontId="12" fillId="3" borderId="59" xfId="1" applyFont="1" applyFill="1" applyBorder="1" applyAlignment="1">
      <alignment horizontal="right"/>
    </xf>
    <xf numFmtId="164" fontId="11" fillId="3" borderId="52" xfId="1" applyFont="1" applyFill="1" applyBorder="1" applyAlignment="1">
      <alignment horizontal="right"/>
    </xf>
    <xf numFmtId="164" fontId="11" fillId="3" borderId="58" xfId="1" applyFont="1" applyFill="1" applyBorder="1" applyAlignment="1">
      <alignment horizontal="right"/>
    </xf>
    <xf numFmtId="164" fontId="12" fillId="3" borderId="60" xfId="1" applyFont="1" applyFill="1" applyBorder="1" applyAlignment="1">
      <alignment horizontal="right"/>
    </xf>
    <xf numFmtId="164" fontId="12" fillId="3" borderId="13" xfId="1" applyFont="1" applyFill="1" applyBorder="1" applyAlignment="1">
      <alignment horizontal="right"/>
    </xf>
    <xf numFmtId="164" fontId="12" fillId="3" borderId="7" xfId="1" applyFont="1" applyFill="1" applyBorder="1" applyAlignment="1">
      <alignment horizontal="right"/>
    </xf>
    <xf numFmtId="164" fontId="12" fillId="3" borderId="8" xfId="1" applyFont="1" applyFill="1" applyBorder="1" applyAlignment="1">
      <alignment horizontal="right"/>
    </xf>
    <xf numFmtId="0" fontId="6" fillId="4" borderId="47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14" xfId="0" applyBorder="1"/>
    <xf numFmtId="0" fontId="7" fillId="0" borderId="56" xfId="0" applyFont="1" applyBorder="1" applyAlignment="1">
      <alignment horizontal="center"/>
    </xf>
    <xf numFmtId="0" fontId="0" fillId="0" borderId="15" xfId="0" applyBorder="1"/>
    <xf numFmtId="0" fontId="7" fillId="0" borderId="17" xfId="0" applyFont="1" applyBorder="1" applyAlignment="1">
      <alignment horizontal="center"/>
    </xf>
    <xf numFmtId="0" fontId="9" fillId="0" borderId="0" xfId="0" applyFont="1" applyBorder="1"/>
    <xf numFmtId="0" fontId="7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/>
    <xf numFmtId="0" fontId="2" fillId="0" borderId="5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55" xfId="0" applyBorder="1"/>
    <xf numFmtId="0" fontId="7" fillId="0" borderId="2" xfId="0" applyFont="1" applyBorder="1" applyAlignment="1">
      <alignment horizontal="center"/>
    </xf>
    <xf numFmtId="0" fontId="0" fillId="0" borderId="12" xfId="0" applyBorder="1"/>
    <xf numFmtId="0" fontId="2" fillId="0" borderId="56" xfId="0" applyFont="1" applyBorder="1" applyAlignment="1">
      <alignment horizontal="center"/>
    </xf>
    <xf numFmtId="0" fontId="0" fillId="2" borderId="14" xfId="0" applyFill="1" applyBorder="1"/>
    <xf numFmtId="0" fontId="0" fillId="2" borderId="16" xfId="0" applyFill="1" applyBorder="1"/>
    <xf numFmtId="0" fontId="0" fillId="2" borderId="20" xfId="0" applyFill="1" applyBorder="1"/>
    <xf numFmtId="0" fontId="7" fillId="0" borderId="15" xfId="0" applyFont="1" applyBorder="1"/>
    <xf numFmtId="0" fontId="0" fillId="0" borderId="16" xfId="0" applyFill="1" applyBorder="1"/>
    <xf numFmtId="0" fontId="0" fillId="0" borderId="17" xfId="0" applyFill="1" applyBorder="1"/>
    <xf numFmtId="0" fontId="7" fillId="0" borderId="20" xfId="0" applyFont="1" applyBorder="1"/>
    <xf numFmtId="0" fontId="0" fillId="0" borderId="57" xfId="0" applyBorder="1"/>
    <xf numFmtId="0" fontId="0" fillId="0" borderId="56" xfId="0" applyBorder="1"/>
    <xf numFmtId="0" fontId="0" fillId="0" borderId="57" xfId="0" applyFill="1" applyBorder="1"/>
    <xf numFmtId="0" fontId="0" fillId="0" borderId="20" xfId="0" applyFill="1" applyBorder="1"/>
    <xf numFmtId="0" fontId="2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0" xfId="0" applyFont="1" applyFill="1" applyBorder="1"/>
    <xf numFmtId="0" fontId="3" fillId="0" borderId="17" xfId="0" applyFont="1" applyFill="1" applyBorder="1"/>
    <xf numFmtId="0" fontId="3" fillId="0" borderId="53" xfId="0" applyFont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0" fillId="0" borderId="7" xfId="0" applyBorder="1"/>
    <xf numFmtId="0" fontId="7" fillId="2" borderId="20" xfId="0" applyFont="1" applyFill="1" applyBorder="1" applyAlignment="1">
      <alignment horizontal="center"/>
    </xf>
    <xf numFmtId="0" fontId="0" fillId="0" borderId="55" xfId="0" applyFill="1" applyBorder="1"/>
    <xf numFmtId="0" fontId="7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57" xfId="0" applyFont="1" applyBorder="1"/>
    <xf numFmtId="164" fontId="7" fillId="3" borderId="55" xfId="0" applyNumberFormat="1" applyFont="1" applyFill="1" applyBorder="1"/>
    <xf numFmtId="164" fontId="7" fillId="3" borderId="62" xfId="0" applyNumberFormat="1" applyFont="1" applyFill="1" applyBorder="1"/>
    <xf numFmtId="164" fontId="7" fillId="3" borderId="14" xfId="0" applyNumberFormat="1" applyFont="1" applyFill="1" applyBorder="1"/>
    <xf numFmtId="164" fontId="7" fillId="3" borderId="54" xfId="0" applyNumberFormat="1" applyFont="1" applyFill="1" applyBorder="1"/>
    <xf numFmtId="164" fontId="7" fillId="3" borderId="16" xfId="0" applyNumberFormat="1" applyFont="1" applyFill="1" applyBorder="1"/>
    <xf numFmtId="164" fontId="7" fillId="3" borderId="36" xfId="0" applyNumberFormat="1" applyFont="1" applyFill="1" applyBorder="1"/>
    <xf numFmtId="164" fontId="7" fillId="3" borderId="37" xfId="0" applyNumberFormat="1" applyFont="1" applyFill="1" applyBorder="1"/>
    <xf numFmtId="164" fontId="7" fillId="3" borderId="50" xfId="0" applyNumberFormat="1" applyFont="1" applyFill="1" applyBorder="1"/>
    <xf numFmtId="164" fontId="7" fillId="3" borderId="19" xfId="0" applyNumberFormat="1" applyFont="1" applyFill="1" applyBorder="1"/>
    <xf numFmtId="164" fontId="7" fillId="3" borderId="47" xfId="0" applyNumberFormat="1" applyFont="1" applyFill="1" applyBorder="1"/>
    <xf numFmtId="164" fontId="7" fillId="3" borderId="61" xfId="0" applyNumberFormat="1" applyFont="1" applyFill="1" applyBorder="1"/>
    <xf numFmtId="164" fontId="7" fillId="3" borderId="57" xfId="0" applyNumberFormat="1" applyFont="1" applyFill="1" applyBorder="1"/>
    <xf numFmtId="164" fontId="7" fillId="3" borderId="34" xfId="0" applyNumberFormat="1" applyFont="1" applyFill="1" applyBorder="1"/>
    <xf numFmtId="164" fontId="7" fillId="3" borderId="0" xfId="0" applyNumberFormat="1" applyFont="1" applyFill="1" applyBorder="1"/>
    <xf numFmtId="164" fontId="7" fillId="3" borderId="64" xfId="0" applyNumberFormat="1" applyFont="1" applyFill="1" applyBorder="1"/>
    <xf numFmtId="164" fontId="7" fillId="3" borderId="63" xfId="0" applyNumberFormat="1" applyFont="1" applyFill="1" applyBorder="1"/>
    <xf numFmtId="164" fontId="7" fillId="3" borderId="53" xfId="0" applyNumberFormat="1" applyFont="1" applyFill="1" applyBorder="1"/>
    <xf numFmtId="164" fontId="7" fillId="3" borderId="56" xfId="0" applyNumberFormat="1" applyFont="1" applyFill="1" applyBorder="1"/>
    <xf numFmtId="164" fontId="7" fillId="3" borderId="15" xfId="0" applyNumberFormat="1" applyFont="1" applyFill="1" applyBorder="1"/>
    <xf numFmtId="164" fontId="0" fillId="3" borderId="2" xfId="0" applyNumberFormat="1" applyFill="1" applyBorder="1"/>
    <xf numFmtId="164" fontId="7" fillId="3" borderId="7" xfId="0" applyNumberFormat="1" applyFont="1" applyFill="1" applyBorder="1" applyAlignment="1"/>
    <xf numFmtId="164" fontId="0" fillId="3" borderId="7" xfId="0" applyNumberFormat="1" applyFill="1" applyBorder="1"/>
    <xf numFmtId="164" fontId="7" fillId="3" borderId="8" xfId="0" applyNumberFormat="1" applyFont="1" applyFill="1" applyBorder="1" applyAlignment="1"/>
    <xf numFmtId="164" fontId="0" fillId="3" borderId="8" xfId="0" applyNumberFormat="1" applyFill="1" applyBorder="1"/>
    <xf numFmtId="165" fontId="6" fillId="3" borderId="2" xfId="0" applyNumberFormat="1" applyFont="1" applyFill="1" applyBorder="1"/>
    <xf numFmtId="165" fontId="6" fillId="3" borderId="19" xfId="0" applyNumberFormat="1" applyFont="1" applyFill="1" applyBorder="1"/>
    <xf numFmtId="0" fontId="9" fillId="4" borderId="56" xfId="0" applyFont="1" applyFill="1" applyBorder="1"/>
    <xf numFmtId="0" fontId="14" fillId="4" borderId="15" xfId="0" applyFont="1" applyFill="1" applyBorder="1"/>
    <xf numFmtId="164" fontId="3" fillId="4" borderId="53" xfId="0" applyNumberFormat="1" applyFont="1" applyFill="1" applyBorder="1"/>
    <xf numFmtId="164" fontId="9" fillId="4" borderId="17" xfId="0" applyNumberFormat="1" applyFont="1" applyFill="1" applyBorder="1" applyAlignment="1">
      <alignment horizontal="left"/>
    </xf>
    <xf numFmtId="164" fontId="9" fillId="4" borderId="17" xfId="0" applyNumberFormat="1" applyFont="1" applyFill="1" applyBorder="1"/>
    <xf numFmtId="164" fontId="9" fillId="4" borderId="53" xfId="0" applyNumberFormat="1" applyFont="1" applyFill="1" applyBorder="1"/>
    <xf numFmtId="164" fontId="10" fillId="4" borderId="2" xfId="0" applyNumberFormat="1" applyFont="1" applyFill="1" applyBorder="1" applyAlignment="1">
      <alignment horizontal="right"/>
    </xf>
    <xf numFmtId="0" fontId="10" fillId="5" borderId="55" xfId="0" applyFont="1" applyFill="1" applyBorder="1"/>
    <xf numFmtId="0" fontId="10" fillId="5" borderId="12" xfId="0" applyFont="1" applyFill="1" applyBorder="1" applyAlignment="1">
      <alignment horizontal="center"/>
    </xf>
    <xf numFmtId="0" fontId="10" fillId="5" borderId="19" xfId="0" applyFont="1" applyFill="1" applyBorder="1" applyAlignment="1"/>
    <xf numFmtId="0" fontId="10" fillId="5" borderId="56" xfId="0" applyFont="1" applyFill="1" applyBorder="1"/>
    <xf numFmtId="0" fontId="10" fillId="5" borderId="14" xfId="0" applyFont="1" applyFill="1" applyBorder="1" applyAlignment="1">
      <alignment horizontal="center"/>
    </xf>
    <xf numFmtId="0" fontId="10" fillId="5" borderId="47" xfId="0" applyFont="1" applyFill="1" applyBorder="1" applyAlignment="1"/>
    <xf numFmtId="0" fontId="10" fillId="5" borderId="18" xfId="0" applyFont="1" applyFill="1" applyBorder="1"/>
    <xf numFmtId="164" fontId="10" fillId="5" borderId="2" xfId="0" applyNumberFormat="1" applyFont="1" applyFill="1" applyBorder="1" applyAlignment="1">
      <alignment horizontal="center"/>
    </xf>
    <xf numFmtId="164" fontId="3" fillId="5" borderId="47" xfId="0" applyNumberFormat="1" applyFont="1" applyFill="1" applyBorder="1"/>
    <xf numFmtId="164" fontId="10" fillId="5" borderId="2" xfId="1" applyFont="1" applyFill="1" applyBorder="1" applyAlignment="1">
      <alignment horizontal="right"/>
    </xf>
    <xf numFmtId="164" fontId="13" fillId="5" borderId="16" xfId="1" applyFont="1" applyFill="1" applyBorder="1" applyAlignment="1">
      <alignment horizontal="right"/>
    </xf>
    <xf numFmtId="164" fontId="3" fillId="5" borderId="50" xfId="0" applyNumberFormat="1" applyFont="1" applyFill="1" applyBorder="1"/>
    <xf numFmtId="164" fontId="13" fillId="5" borderId="2" xfId="1" applyFont="1" applyFill="1" applyBorder="1" applyAlignment="1">
      <alignment horizontal="right"/>
    </xf>
    <xf numFmtId="164" fontId="3" fillId="5" borderId="2" xfId="0" applyNumberFormat="1" applyFont="1" applyFill="1" applyBorder="1"/>
    <xf numFmtId="165" fontId="6" fillId="6" borderId="2" xfId="0" applyNumberFormat="1" applyFont="1" applyFill="1" applyBorder="1"/>
    <xf numFmtId="0" fontId="0" fillId="0" borderId="19" xfId="0" applyBorder="1" applyAlignment="1">
      <alignment horizontal="left"/>
    </xf>
    <xf numFmtId="0" fontId="10" fillId="4" borderId="18" xfId="0" applyFont="1" applyFill="1" applyBorder="1"/>
    <xf numFmtId="0" fontId="10" fillId="4" borderId="12" xfId="0" applyFont="1" applyFill="1" applyBorder="1"/>
    <xf numFmtId="0" fontId="10" fillId="4" borderId="19" xfId="0" applyFont="1" applyFill="1" applyBorder="1"/>
    <xf numFmtId="0" fontId="10" fillId="5" borderId="18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10" fillId="5" borderId="19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164" fontId="12" fillId="3" borderId="17" xfId="1" applyFont="1" applyFill="1" applyBorder="1" applyAlignment="1">
      <alignment horizontal="right"/>
    </xf>
    <xf numFmtId="164" fontId="7" fillId="0" borderId="8" xfId="0" applyNumberFormat="1" applyFont="1" applyBorder="1"/>
    <xf numFmtId="0" fontId="0" fillId="2" borderId="7" xfId="0" applyFill="1" applyBorder="1" applyAlignment="1">
      <alignment horizontal="center"/>
    </xf>
    <xf numFmtId="164" fontId="3" fillId="5" borderId="2" xfId="0" applyNumberFormat="1" applyFont="1" applyFill="1" applyBorder="1" applyAlignment="1"/>
    <xf numFmtId="164" fontId="7" fillId="0" borderId="6" xfId="0" applyNumberFormat="1" applyFont="1" applyBorder="1"/>
    <xf numFmtId="164" fontId="7" fillId="0" borderId="7" xfId="0" applyNumberFormat="1" applyFont="1" applyBorder="1"/>
    <xf numFmtId="164" fontId="7" fillId="0" borderId="17" xfId="0" applyNumberFormat="1" applyFont="1" applyBorder="1"/>
    <xf numFmtId="164" fontId="7" fillId="0" borderId="23" xfId="0" applyNumberFormat="1" applyFont="1" applyBorder="1"/>
    <xf numFmtId="164" fontId="3" fillId="4" borderId="17" xfId="0" applyNumberFormat="1" applyFont="1" applyFill="1" applyBorder="1"/>
    <xf numFmtId="0" fontId="0" fillId="0" borderId="10" xfId="0" applyFill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0" fillId="3" borderId="10" xfId="0" applyNumberFormat="1" applyFill="1" applyBorder="1"/>
    <xf numFmtId="164" fontId="0" fillId="3" borderId="11" xfId="0" applyNumberFormat="1" applyFill="1" applyBorder="1"/>
    <xf numFmtId="164" fontId="7" fillId="3" borderId="44" xfId="0" applyNumberFormat="1" applyFont="1" applyFill="1" applyBorder="1"/>
    <xf numFmtId="0" fontId="7" fillId="0" borderId="55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57" xfId="0" applyFont="1" applyFill="1" applyBorder="1"/>
    <xf numFmtId="0" fontId="0" fillId="2" borderId="18" xfId="0" applyFill="1" applyBorder="1"/>
    <xf numFmtId="164" fontId="2" fillId="0" borderId="0" xfId="0" applyNumberFormat="1" applyFont="1"/>
    <xf numFmtId="164" fontId="2" fillId="0" borderId="0" xfId="0" applyNumberFormat="1" applyFont="1" applyAlignment="1"/>
    <xf numFmtId="164" fontId="7" fillId="3" borderId="7" xfId="0" applyNumberFormat="1" applyFont="1" applyFill="1" applyBorder="1"/>
    <xf numFmtId="164" fontId="7" fillId="7" borderId="20" xfId="0" applyNumberFormat="1" applyFont="1" applyFill="1" applyBorder="1" applyAlignment="1">
      <alignment horizontal="right"/>
    </xf>
    <xf numFmtId="164" fontId="7" fillId="7" borderId="16" xfId="0" applyNumberFormat="1" applyFont="1" applyFill="1" applyBorder="1" applyAlignment="1">
      <alignment horizontal="right"/>
    </xf>
    <xf numFmtId="164" fontId="8" fillId="7" borderId="17" xfId="0" applyNumberFormat="1" applyFont="1" applyFill="1" applyBorder="1" applyAlignment="1">
      <alignment horizontal="right"/>
    </xf>
    <xf numFmtId="164" fontId="8" fillId="7" borderId="20" xfId="0" applyNumberFormat="1" applyFont="1" applyFill="1" applyBorder="1" applyAlignment="1">
      <alignment horizontal="right"/>
    </xf>
    <xf numFmtId="164" fontId="7" fillId="7" borderId="17" xfId="0" applyNumberFormat="1" applyFont="1" applyFill="1" applyBorder="1" applyAlignment="1">
      <alignment horizontal="right"/>
    </xf>
    <xf numFmtId="164" fontId="7" fillId="7" borderId="57" xfId="0" applyNumberFormat="1" applyFont="1" applyFill="1" applyBorder="1" applyAlignment="1">
      <alignment horizontal="right"/>
    </xf>
    <xf numFmtId="164" fontId="8" fillId="7" borderId="57" xfId="0" applyNumberFormat="1" applyFont="1" applyFill="1" applyBorder="1" applyAlignment="1">
      <alignment horizontal="right"/>
    </xf>
    <xf numFmtId="164" fontId="7" fillId="7" borderId="2" xfId="0" applyNumberFormat="1" applyFont="1" applyFill="1" applyBorder="1" applyAlignment="1">
      <alignment horizontal="right"/>
    </xf>
    <xf numFmtId="164" fontId="7" fillId="7" borderId="14" xfId="0" applyNumberFormat="1" applyFont="1" applyFill="1" applyBorder="1" applyAlignment="1">
      <alignment horizontal="right"/>
    </xf>
    <xf numFmtId="164" fontId="8" fillId="7" borderId="0" xfId="0" applyNumberFormat="1" applyFont="1" applyFill="1" applyBorder="1" applyAlignment="1">
      <alignment horizontal="right"/>
    </xf>
    <xf numFmtId="164" fontId="16" fillId="7" borderId="20" xfId="0" applyNumberFormat="1" applyFont="1" applyFill="1" applyBorder="1" applyAlignment="1">
      <alignment horizontal="right"/>
    </xf>
    <xf numFmtId="164" fontId="7" fillId="7" borderId="16" xfId="0" applyNumberFormat="1" applyFont="1" applyFill="1" applyBorder="1"/>
    <xf numFmtId="164" fontId="7" fillId="7" borderId="17" xfId="0" applyNumberFormat="1" applyFont="1" applyFill="1" applyBorder="1"/>
    <xf numFmtId="164" fontId="0" fillId="7" borderId="2" xfId="0" applyNumberFormat="1" applyFill="1" applyBorder="1"/>
    <xf numFmtId="164" fontId="0" fillId="7" borderId="8" xfId="0" applyNumberFormat="1" applyFill="1" applyBorder="1" applyAlignment="1">
      <alignment horizontal="right"/>
    </xf>
    <xf numFmtId="164" fontId="0" fillId="7" borderId="7" xfId="0" applyNumberForma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6" fillId="3" borderId="18" xfId="0" applyFont="1" applyFill="1" applyBorder="1"/>
    <xf numFmtId="0" fontId="6" fillId="3" borderId="12" xfId="0" applyFont="1" applyFill="1" applyBorder="1"/>
    <xf numFmtId="0" fontId="6" fillId="3" borderId="19" xfId="0" applyFont="1" applyFill="1" applyBorder="1"/>
    <xf numFmtId="0" fontId="9" fillId="0" borderId="47" xfId="0" applyFont="1" applyBorder="1" applyAlignment="1">
      <alignment horizontal="center"/>
    </xf>
    <xf numFmtId="14" fontId="9" fillId="0" borderId="53" xfId="0" applyNumberFormat="1" applyFont="1" applyBorder="1" applyAlignment="1">
      <alignment horizontal="center"/>
    </xf>
    <xf numFmtId="164" fontId="7" fillId="0" borderId="13" xfId="0" applyNumberFormat="1" applyFont="1" applyBorder="1"/>
    <xf numFmtId="164" fontId="7" fillId="0" borderId="7" xfId="0" applyNumberFormat="1" applyFont="1" applyFill="1" applyBorder="1"/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4" borderId="50" xfId="0" applyNumberFormat="1" applyFont="1" applyFill="1" applyBorder="1"/>
    <xf numFmtId="164" fontId="7" fillId="0" borderId="19" xfId="0" applyNumberFormat="1" applyFont="1" applyBorder="1"/>
    <xf numFmtId="165" fontId="14" fillId="0" borderId="19" xfId="0" applyNumberFormat="1" applyFont="1" applyBorder="1"/>
    <xf numFmtId="165" fontId="14" fillId="5" borderId="2" xfId="0" applyNumberFormat="1" applyFont="1" applyFill="1" applyBorder="1"/>
    <xf numFmtId="0" fontId="7" fillId="0" borderId="0" xfId="0" applyFont="1"/>
    <xf numFmtId="0" fontId="0" fillId="0" borderId="23" xfId="0" applyBorder="1"/>
    <xf numFmtId="0" fontId="0" fillId="2" borderId="23" xfId="0" applyFill="1" applyBorder="1" applyAlignment="1">
      <alignment horizontal="center"/>
    </xf>
    <xf numFmtId="0" fontId="0" fillId="0" borderId="51" xfId="0" applyFill="1" applyBorder="1"/>
    <xf numFmtId="164" fontId="0" fillId="0" borderId="23" xfId="0" applyNumberFormat="1" applyFill="1" applyBorder="1" applyAlignment="1">
      <alignment horizontal="center"/>
    </xf>
    <xf numFmtId="0" fontId="0" fillId="0" borderId="39" xfId="0" applyFill="1" applyBorder="1"/>
    <xf numFmtId="164" fontId="0" fillId="0" borderId="7" xfId="0" applyNumberForma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right"/>
    </xf>
    <xf numFmtId="164" fontId="9" fillId="3" borderId="37" xfId="0" applyNumberFormat="1" applyFont="1" applyFill="1" applyBorder="1" applyAlignment="1">
      <alignment horizontal="center"/>
    </xf>
    <xf numFmtId="164" fontId="9" fillId="3" borderId="19" xfId="0" applyNumberFormat="1" applyFont="1" applyFill="1" applyBorder="1" applyAlignment="1">
      <alignment horizontal="center"/>
    </xf>
    <xf numFmtId="0" fontId="3" fillId="4" borderId="12" xfId="0" applyFont="1" applyFill="1" applyBorder="1"/>
    <xf numFmtId="164" fontId="8" fillId="7" borderId="15" xfId="0" applyNumberFormat="1" applyFont="1" applyFill="1" applyBorder="1" applyAlignment="1">
      <alignment horizontal="right"/>
    </xf>
    <xf numFmtId="0" fontId="3" fillId="0" borderId="0" xfId="0" applyFont="1" applyBorder="1"/>
    <xf numFmtId="164" fontId="7" fillId="3" borderId="23" xfId="0" applyNumberFormat="1" applyFont="1" applyFill="1" applyBorder="1"/>
    <xf numFmtId="0" fontId="5" fillId="0" borderId="0" xfId="0" applyFont="1" applyBorder="1"/>
    <xf numFmtId="165" fontId="14" fillId="0" borderId="0" xfId="0" applyNumberFormat="1" applyFont="1" applyBorder="1"/>
    <xf numFmtId="165" fontId="6" fillId="0" borderId="0" xfId="0" applyNumberFormat="1" applyFont="1" applyFill="1" applyBorder="1"/>
    <xf numFmtId="165" fontId="14" fillId="0" borderId="0" xfId="0" applyNumberFormat="1" applyFont="1" applyFill="1" applyBorder="1"/>
    <xf numFmtId="0" fontId="6" fillId="0" borderId="47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11" fillId="0" borderId="0" xfId="0" applyFont="1" applyBorder="1"/>
    <xf numFmtId="164" fontId="7" fillId="0" borderId="50" xfId="0" applyNumberFormat="1" applyFont="1" applyBorder="1"/>
    <xf numFmtId="164" fontId="11" fillId="3" borderId="59" xfId="1" applyFont="1" applyFill="1" applyBorder="1" applyAlignment="1">
      <alignment horizontal="left" indent="1"/>
    </xf>
    <xf numFmtId="164" fontId="12" fillId="3" borderId="59" xfId="1" applyNumberFormat="1" applyFont="1" applyFill="1" applyBorder="1" applyAlignment="1">
      <alignment horizontal="left" indent="1"/>
    </xf>
    <xf numFmtId="164" fontId="11" fillId="3" borderId="58" xfId="1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/>
    <xf numFmtId="0" fontId="0" fillId="0" borderId="8" xfId="0" applyBorder="1"/>
    <xf numFmtId="0" fontId="0" fillId="2" borderId="8" xfId="0" applyFill="1" applyBorder="1" applyAlignment="1">
      <alignment horizontal="center"/>
    </xf>
    <xf numFmtId="164" fontId="7" fillId="3" borderId="8" xfId="0" applyNumberFormat="1" applyFont="1" applyFill="1" applyBorder="1"/>
    <xf numFmtId="164" fontId="0" fillId="0" borderId="8" xfId="0" applyNumberFormat="1" applyFill="1" applyBorder="1" applyAlignment="1">
      <alignment horizontal="center"/>
    </xf>
    <xf numFmtId="0" fontId="3" fillId="4" borderId="56" xfId="0" applyFont="1" applyFill="1" applyBorder="1"/>
    <xf numFmtId="0" fontId="0" fillId="0" borderId="7" xfId="0" applyFill="1" applyBorder="1"/>
    <xf numFmtId="0" fontId="7" fillId="2" borderId="17" xfId="0" applyFont="1" applyFill="1" applyBorder="1" applyAlignment="1">
      <alignment horizontal="center"/>
    </xf>
    <xf numFmtId="164" fontId="0" fillId="7" borderId="56" xfId="0" applyNumberFormat="1" applyFill="1" applyBorder="1" applyAlignment="1">
      <alignment horizontal="right"/>
    </xf>
    <xf numFmtId="164" fontId="7" fillId="0" borderId="17" xfId="0" applyNumberFormat="1" applyFont="1" applyFill="1" applyBorder="1"/>
    <xf numFmtId="164" fontId="0" fillId="3" borderId="20" xfId="0" applyNumberFormat="1" applyFill="1" applyBorder="1"/>
    <xf numFmtId="164" fontId="0" fillId="7" borderId="20" xfId="0" applyNumberFormat="1" applyFill="1" applyBorder="1"/>
    <xf numFmtId="164" fontId="0" fillId="3" borderId="13" xfId="0" applyNumberFormat="1" applyFill="1" applyBorder="1"/>
    <xf numFmtId="164" fontId="0" fillId="7" borderId="13" xfId="0" applyNumberFormat="1" applyFill="1" applyBorder="1"/>
    <xf numFmtId="164" fontId="7" fillId="0" borderId="49" xfId="0" applyNumberFormat="1" applyFont="1" applyBorder="1"/>
    <xf numFmtId="0" fontId="2" fillId="0" borderId="2" xfId="0" applyFont="1" applyBorder="1"/>
    <xf numFmtId="0" fontId="7" fillId="0" borderId="13" xfId="0" applyFont="1" applyBorder="1" applyAlignment="1">
      <alignment horizontal="center"/>
    </xf>
    <xf numFmtId="0" fontId="0" fillId="0" borderId="9" xfId="0" applyFont="1" applyBorder="1"/>
    <xf numFmtId="0" fontId="0" fillId="0" borderId="0" xfId="0" applyFont="1" applyBorder="1"/>
    <xf numFmtId="164" fontId="0" fillId="3" borderId="65" xfId="0" applyNumberFormat="1" applyFill="1" applyBorder="1"/>
    <xf numFmtId="164" fontId="0" fillId="3" borderId="49" xfId="0" applyNumberFormat="1" applyFill="1" applyBorder="1"/>
    <xf numFmtId="164" fontId="0" fillId="3" borderId="6" xfId="0" applyNumberFormat="1" applyFill="1" applyBorder="1"/>
    <xf numFmtId="164" fontId="7" fillId="3" borderId="23" xfId="0" applyNumberFormat="1" applyFont="1" applyFill="1" applyBorder="1" applyAlignment="1"/>
    <xf numFmtId="164" fontId="0" fillId="3" borderId="12" xfId="0" applyNumberFormat="1" applyFill="1" applyBorder="1"/>
    <xf numFmtId="164" fontId="2" fillId="3" borderId="54" xfId="0" applyNumberFormat="1" applyFont="1" applyFill="1" applyBorder="1"/>
    <xf numFmtId="164" fontId="2" fillId="3" borderId="0" xfId="0" applyNumberFormat="1" applyFont="1" applyFill="1" applyBorder="1"/>
    <xf numFmtId="164" fontId="2" fillId="3" borderId="34" xfId="0" applyNumberFormat="1" applyFont="1" applyFill="1" applyBorder="1"/>
    <xf numFmtId="164" fontId="2" fillId="3" borderId="57" xfId="0" applyNumberFormat="1" applyFont="1" applyFill="1" applyBorder="1"/>
    <xf numFmtId="164" fontId="2" fillId="3" borderId="20" xfId="0" applyNumberFormat="1" applyFont="1" applyFill="1" applyBorder="1"/>
    <xf numFmtId="164" fontId="2" fillId="3" borderId="56" xfId="0" applyNumberFormat="1" applyFont="1" applyFill="1" applyBorder="1"/>
    <xf numFmtId="164" fontId="2" fillId="3" borderId="63" xfId="0" applyNumberFormat="1" applyFont="1" applyFill="1" applyBorder="1"/>
    <xf numFmtId="164" fontId="2" fillId="3" borderId="17" xfId="0" applyNumberFormat="1" applyFont="1" applyFill="1" applyBorder="1"/>
    <xf numFmtId="164" fontId="17" fillId="3" borderId="54" xfId="0" applyNumberFormat="1" applyFont="1" applyFill="1" applyBorder="1"/>
    <xf numFmtId="164" fontId="17" fillId="3" borderId="34" xfId="0" applyNumberFormat="1" applyFont="1" applyFill="1" applyBorder="1"/>
    <xf numFmtId="164" fontId="17" fillId="3" borderId="0" xfId="0" applyNumberFormat="1" applyFont="1" applyFill="1" applyBorder="1"/>
    <xf numFmtId="164" fontId="17" fillId="6" borderId="20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/>
    </xf>
    <xf numFmtId="164" fontId="7" fillId="3" borderId="20" xfId="0" applyNumberFormat="1" applyFont="1" applyFill="1" applyBorder="1"/>
    <xf numFmtId="164" fontId="7" fillId="3" borderId="17" xfId="0" applyNumberFormat="1" applyFont="1" applyFill="1" applyBorder="1"/>
    <xf numFmtId="164" fontId="7" fillId="3" borderId="2" xfId="0" applyNumberFormat="1" applyFont="1" applyFill="1" applyBorder="1"/>
    <xf numFmtId="164" fontId="11" fillId="3" borderId="20" xfId="1" applyFont="1" applyFill="1" applyBorder="1" applyAlignment="1">
      <alignment horizontal="right"/>
    </xf>
    <xf numFmtId="164" fontId="0" fillId="0" borderId="20" xfId="0" applyNumberFormat="1" applyBorder="1"/>
    <xf numFmtId="164" fontId="12" fillId="3" borderId="20" xfId="1" applyFont="1" applyFill="1" applyBorder="1" applyAlignment="1">
      <alignment horizontal="right"/>
    </xf>
    <xf numFmtId="164" fontId="7" fillId="0" borderId="20" xfId="0" applyNumberFormat="1" applyFont="1" applyBorder="1"/>
    <xf numFmtId="0" fontId="9" fillId="0" borderId="57" xfId="0" applyFont="1" applyFill="1" applyBorder="1"/>
    <xf numFmtId="0" fontId="7" fillId="0" borderId="20" xfId="0" applyFont="1" applyBorder="1" applyAlignment="1">
      <alignment horizontal="left"/>
    </xf>
    <xf numFmtId="164" fontId="7" fillId="3" borderId="16" xfId="0" applyNumberFormat="1" applyFont="1" applyFill="1" applyBorder="1" applyAlignment="1"/>
    <xf numFmtId="0" fontId="9" fillId="0" borderId="17" xfId="0" applyFont="1" applyBorder="1"/>
    <xf numFmtId="164" fontId="7" fillId="3" borderId="18" xfId="0" applyNumberFormat="1" applyFont="1" applyFill="1" applyBorder="1"/>
    <xf numFmtId="0" fontId="7" fillId="0" borderId="55" xfId="0" applyFont="1" applyFill="1" applyBorder="1"/>
    <xf numFmtId="0" fontId="9" fillId="0" borderId="56" xfId="0" applyFont="1" applyFill="1" applyBorder="1"/>
    <xf numFmtId="164" fontId="7" fillId="3" borderId="12" xfId="0" applyNumberFormat="1" applyFont="1" applyFill="1" applyBorder="1"/>
    <xf numFmtId="164" fontId="7" fillId="0" borderId="19" xfId="0" applyNumberFormat="1" applyFont="1" applyBorder="1" applyAlignment="1">
      <alignment horizontal="right"/>
    </xf>
    <xf numFmtId="0" fontId="9" fillId="0" borderId="17" xfId="0" applyFont="1" applyFill="1" applyBorder="1"/>
    <xf numFmtId="164" fontId="10" fillId="3" borderId="59" xfId="1" applyFont="1" applyFill="1" applyBorder="1" applyAlignment="1">
      <alignment horizontal="right"/>
    </xf>
    <xf numFmtId="164" fontId="13" fillId="3" borderId="59" xfId="1" applyFont="1" applyFill="1" applyBorder="1" applyAlignment="1">
      <alignment horizontal="right"/>
    </xf>
    <xf numFmtId="164" fontId="13" fillId="3" borderId="59" xfId="1" applyNumberFormat="1" applyFont="1" applyFill="1" applyBorder="1" applyAlignment="1">
      <alignment horizontal="center"/>
    </xf>
    <xf numFmtId="164" fontId="13" fillId="3" borderId="59" xfId="1" applyFont="1" applyFill="1" applyBorder="1" applyAlignment="1">
      <alignment horizontal="left" indent="1"/>
    </xf>
    <xf numFmtId="164" fontId="10" fillId="3" borderId="59" xfId="1" applyFont="1" applyFill="1" applyBorder="1" applyAlignment="1">
      <alignment horizontal="left" indent="1"/>
    </xf>
    <xf numFmtId="164" fontId="10" fillId="3" borderId="57" xfId="1" applyFont="1" applyFill="1" applyBorder="1" applyAlignment="1">
      <alignment horizontal="right"/>
    </xf>
    <xf numFmtId="164" fontId="10" fillId="3" borderId="52" xfId="1" applyFont="1" applyFill="1" applyBorder="1" applyAlignment="1">
      <alignment horizontal="right"/>
    </xf>
    <xf numFmtId="164" fontId="10" fillId="3" borderId="58" xfId="1" applyNumberFormat="1" applyFont="1" applyFill="1" applyBorder="1" applyAlignment="1">
      <alignment horizontal="center"/>
    </xf>
    <xf numFmtId="164" fontId="10" fillId="3" borderId="58" xfId="1" applyFont="1" applyFill="1" applyBorder="1" applyAlignment="1">
      <alignment horizontal="right"/>
    </xf>
    <xf numFmtId="164" fontId="13" fillId="3" borderId="60" xfId="1" applyFont="1" applyFill="1" applyBorder="1" applyAlignment="1">
      <alignment horizontal="right"/>
    </xf>
    <xf numFmtId="164" fontId="13" fillId="3" borderId="7" xfId="1" applyFont="1" applyFill="1" applyBorder="1" applyAlignment="1">
      <alignment horizontal="right"/>
    </xf>
    <xf numFmtId="164" fontId="13" fillId="3" borderId="13" xfId="1" applyFont="1" applyFill="1" applyBorder="1" applyAlignment="1">
      <alignment horizontal="right"/>
    </xf>
    <xf numFmtId="164" fontId="10" fillId="3" borderId="20" xfId="1" applyFont="1" applyFill="1" applyBorder="1" applyAlignment="1">
      <alignment horizontal="right"/>
    </xf>
    <xf numFmtId="164" fontId="13" fillId="3" borderId="20" xfId="1" applyFont="1" applyFill="1" applyBorder="1" applyAlignment="1">
      <alignment horizontal="right"/>
    </xf>
    <xf numFmtId="164" fontId="13" fillId="3" borderId="8" xfId="1" applyFont="1" applyFill="1" applyBorder="1" applyAlignment="1">
      <alignment horizontal="right"/>
    </xf>
    <xf numFmtId="164" fontId="13" fillId="3" borderId="17" xfId="1" applyFont="1" applyFill="1" applyBorder="1" applyAlignment="1">
      <alignment horizontal="right"/>
    </xf>
    <xf numFmtId="164" fontId="9" fillId="3" borderId="7" xfId="0" applyNumberFormat="1" applyFont="1" applyFill="1" applyBorder="1"/>
    <xf numFmtId="164" fontId="9" fillId="3" borderId="23" xfId="0" applyNumberFormat="1" applyFont="1" applyFill="1" applyBorder="1"/>
    <xf numFmtId="164" fontId="9" fillId="6" borderId="2" xfId="0" applyNumberFormat="1" applyFont="1" applyFill="1" applyBorder="1" applyAlignment="1">
      <alignment horizontal="right"/>
    </xf>
    <xf numFmtId="164" fontId="9" fillId="6" borderId="16" xfId="0" applyNumberFormat="1" applyFont="1" applyFill="1" applyBorder="1" applyAlignment="1">
      <alignment horizontal="right"/>
    </xf>
    <xf numFmtId="164" fontId="9" fillId="6" borderId="17" xfId="0" applyNumberFormat="1" applyFont="1" applyFill="1" applyBorder="1" applyAlignment="1">
      <alignment horizontal="right"/>
    </xf>
    <xf numFmtId="164" fontId="9" fillId="6" borderId="20" xfId="0" applyNumberFormat="1" applyFont="1" applyFill="1" applyBorder="1" applyAlignment="1">
      <alignment horizontal="right"/>
    </xf>
    <xf numFmtId="164" fontId="17" fillId="6" borderId="17" xfId="0" applyNumberFormat="1" applyFont="1" applyFill="1" applyBorder="1" applyAlignment="1">
      <alignment horizontal="right"/>
    </xf>
    <xf numFmtId="164" fontId="9" fillId="6" borderId="16" xfId="0" applyNumberFormat="1" applyFont="1" applyFill="1" applyBorder="1"/>
    <xf numFmtId="164" fontId="9" fillId="6" borderId="17" xfId="0" applyNumberFormat="1" applyFont="1" applyFill="1" applyBorder="1"/>
    <xf numFmtId="164" fontId="3" fillId="6" borderId="12" xfId="0" applyNumberFormat="1" applyFont="1" applyFill="1" applyBorder="1"/>
    <xf numFmtId="164" fontId="3" fillId="6" borderId="9" xfId="0" applyNumberFormat="1" applyFont="1" applyFill="1" applyBorder="1"/>
    <xf numFmtId="164" fontId="3" fillId="6" borderId="0" xfId="0" applyNumberFormat="1" applyFont="1" applyFill="1" applyBorder="1"/>
    <xf numFmtId="164" fontId="3" fillId="6" borderId="11" xfId="0" applyNumberFormat="1" applyFont="1" applyFill="1" applyBorder="1" applyAlignment="1">
      <alignment horizontal="right"/>
    </xf>
    <xf numFmtId="164" fontId="3" fillId="6" borderId="10" xfId="0" applyNumberFormat="1" applyFont="1" applyFill="1" applyBorder="1" applyAlignment="1">
      <alignment horizontal="right"/>
    </xf>
    <xf numFmtId="164" fontId="7" fillId="7" borderId="47" xfId="0" applyNumberFormat="1" applyFont="1" applyFill="1" applyBorder="1" applyAlignment="1">
      <alignment horizontal="right"/>
    </xf>
    <xf numFmtId="164" fontId="8" fillId="7" borderId="50" xfId="0" applyNumberFormat="1" applyFont="1" applyFill="1" applyBorder="1" applyAlignment="1">
      <alignment horizontal="right"/>
    </xf>
    <xf numFmtId="164" fontId="8" fillId="7" borderId="53" xfId="0" applyNumberFormat="1" applyFont="1" applyFill="1" applyBorder="1" applyAlignment="1">
      <alignment horizontal="right"/>
    </xf>
    <xf numFmtId="164" fontId="7" fillId="7" borderId="50" xfId="0" applyNumberFormat="1" applyFont="1" applyFill="1" applyBorder="1" applyAlignment="1">
      <alignment horizontal="right"/>
    </xf>
    <xf numFmtId="164" fontId="7" fillId="7" borderId="53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164" fontId="7" fillId="0" borderId="50" xfId="0" applyNumberFormat="1" applyFont="1" applyBorder="1" applyAlignment="1">
      <alignment horizontal="right"/>
    </xf>
    <xf numFmtId="164" fontId="7" fillId="0" borderId="47" xfId="0" applyNumberFormat="1" applyFont="1" applyBorder="1" applyAlignment="1">
      <alignment horizontal="right"/>
    </xf>
    <xf numFmtId="164" fontId="7" fillId="0" borderId="53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9" fillId="0" borderId="50" xfId="0" applyNumberFormat="1" applyFont="1" applyBorder="1" applyAlignment="1">
      <alignment horizontal="right"/>
    </xf>
    <xf numFmtId="164" fontId="7" fillId="0" borderId="50" xfId="0" applyNumberFormat="1" applyFont="1" applyFill="1" applyBorder="1" applyAlignment="1">
      <alignment horizontal="right"/>
    </xf>
    <xf numFmtId="164" fontId="7" fillId="0" borderId="47" xfId="0" applyNumberFormat="1" applyFont="1" applyBorder="1"/>
    <xf numFmtId="164" fontId="7" fillId="0" borderId="53" xfId="0" applyNumberFormat="1" applyFont="1" applyBorder="1"/>
    <xf numFmtId="164" fontId="10" fillId="3" borderId="52" xfId="1" applyNumberFormat="1" applyFont="1" applyFill="1" applyBorder="1" applyAlignment="1" applyProtection="1">
      <alignment horizontal="right"/>
      <protection locked="0"/>
    </xf>
    <xf numFmtId="164" fontId="11" fillId="3" borderId="23" xfId="1" applyNumberFormat="1" applyFont="1" applyFill="1" applyBorder="1" applyAlignment="1" applyProtection="1">
      <alignment horizontal="right"/>
      <protection locked="0"/>
    </xf>
    <xf numFmtId="0" fontId="11" fillId="0" borderId="23" xfId="0" applyFont="1" applyBorder="1"/>
    <xf numFmtId="164" fontId="7" fillId="0" borderId="47" xfId="0" applyNumberFormat="1" applyFont="1" applyFill="1" applyBorder="1" applyAlignment="1">
      <alignment horizontal="right"/>
    </xf>
    <xf numFmtId="0" fontId="7" fillId="0" borderId="16" xfId="0" applyFont="1" applyBorder="1"/>
    <xf numFmtId="0" fontId="9" fillId="0" borderId="20" xfId="0" applyFont="1" applyBorder="1"/>
    <xf numFmtId="164" fontId="6" fillId="6" borderId="2" xfId="0" applyNumberFormat="1" applyFont="1" applyFill="1" applyBorder="1" applyAlignment="1">
      <alignment horizontal="left" indent="1"/>
    </xf>
    <xf numFmtId="164" fontId="6" fillId="4" borderId="19" xfId="0" applyNumberFormat="1" applyFont="1" applyFill="1" applyBorder="1" applyAlignment="1">
      <alignment horizontal="left" indent="1"/>
    </xf>
    <xf numFmtId="0" fontId="9" fillId="0" borderId="20" xfId="0" applyFont="1" applyFill="1" applyBorder="1"/>
    <xf numFmtId="164" fontId="9" fillId="3" borderId="8" xfId="0" applyNumberFormat="1" applyFont="1" applyFill="1" applyBorder="1"/>
    <xf numFmtId="0" fontId="7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0" fillId="2" borderId="15" xfId="0" applyFill="1" applyBorder="1"/>
    <xf numFmtId="0" fontId="9" fillId="0" borderId="0" xfId="0" applyFont="1"/>
    <xf numFmtId="164" fontId="13" fillId="3" borderId="52" xfId="1" applyFont="1" applyFill="1" applyBorder="1" applyAlignment="1">
      <alignment horizontal="right"/>
    </xf>
    <xf numFmtId="0" fontId="7" fillId="2" borderId="17" xfId="0" applyFont="1" applyFill="1" applyBorder="1"/>
    <xf numFmtId="0" fontId="7" fillId="2" borderId="20" xfId="0" applyFont="1" applyFill="1" applyBorder="1"/>
    <xf numFmtId="164" fontId="0" fillId="3" borderId="14" xfId="0" applyNumberFormat="1" applyFont="1" applyFill="1" applyBorder="1"/>
    <xf numFmtId="0" fontId="7" fillId="0" borderId="14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9" fillId="5" borderId="55" xfId="0" applyFont="1" applyFill="1" applyBorder="1" applyAlignment="1">
      <alignment horizontal="center" vertical="center"/>
    </xf>
    <xf numFmtId="0" fontId="9" fillId="5" borderId="47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FF99"/>
      <color rgb="FF9CF1FA"/>
      <color rgb="FF2BE2F5"/>
      <color rgb="FFD0FE98"/>
      <color rgb="FF24FCE2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opLeftCell="A30" workbookViewId="0">
      <selection sqref="A1:E47"/>
    </sheetView>
  </sheetViews>
  <sheetFormatPr defaultRowHeight="15" x14ac:dyDescent="0.25"/>
  <cols>
    <col min="2" max="2" width="62.42578125" customWidth="1"/>
    <col min="3" max="3" width="14.42578125" customWidth="1"/>
  </cols>
  <sheetData>
    <row r="1" spans="1:9" ht="30.75" customHeight="1" x14ac:dyDescent="0.35">
      <c r="A1" s="2"/>
      <c r="B1" s="1" t="s">
        <v>36</v>
      </c>
      <c r="C1" s="1"/>
      <c r="D1" s="1"/>
      <c r="E1" s="1"/>
      <c r="F1" s="2"/>
      <c r="G1" s="2"/>
      <c r="H1" s="2"/>
      <c r="I1" s="2"/>
    </row>
    <row r="2" spans="1:9" ht="28.5" customHeight="1" x14ac:dyDescent="0.35">
      <c r="A2" s="2"/>
      <c r="B2" s="3" t="s">
        <v>116</v>
      </c>
      <c r="C2" s="2"/>
      <c r="D2" s="2"/>
      <c r="E2" s="2"/>
      <c r="F2" s="2"/>
      <c r="G2" s="2"/>
      <c r="H2" s="2"/>
      <c r="I2" s="2"/>
    </row>
    <row r="3" spans="1:9" ht="15.75" thickBot="1" x14ac:dyDescent="0.3">
      <c r="B3" s="67">
        <v>41968</v>
      </c>
    </row>
    <row r="4" spans="1:9" ht="25.5" customHeight="1" thickBot="1" x14ac:dyDescent="0.35">
      <c r="A4" s="12" t="s">
        <v>0</v>
      </c>
      <c r="B4" s="66" t="s">
        <v>1</v>
      </c>
      <c r="C4" s="12" t="s">
        <v>2</v>
      </c>
    </row>
    <row r="5" spans="1:9" x14ac:dyDescent="0.25">
      <c r="A5" s="4">
        <v>1111</v>
      </c>
      <c r="B5" s="8" t="s">
        <v>3</v>
      </c>
      <c r="C5" s="13">
        <v>3250</v>
      </c>
    </row>
    <row r="6" spans="1:9" x14ac:dyDescent="0.25">
      <c r="A6" s="5">
        <v>1112</v>
      </c>
      <c r="B6" s="9" t="s">
        <v>4</v>
      </c>
      <c r="C6" s="14">
        <v>300</v>
      </c>
    </row>
    <row r="7" spans="1:9" x14ac:dyDescent="0.25">
      <c r="A7" s="5">
        <v>1113</v>
      </c>
      <c r="B7" s="9" t="s">
        <v>5</v>
      </c>
      <c r="C7" s="14">
        <v>300</v>
      </c>
    </row>
    <row r="8" spans="1:9" x14ac:dyDescent="0.25">
      <c r="A8" s="5">
        <v>1121</v>
      </c>
      <c r="B8" s="9" t="s">
        <v>6</v>
      </c>
      <c r="C8" s="14">
        <v>3500</v>
      </c>
    </row>
    <row r="9" spans="1:9" x14ac:dyDescent="0.25">
      <c r="A9" s="5">
        <v>1122</v>
      </c>
      <c r="B9" s="9" t="s">
        <v>7</v>
      </c>
      <c r="C9" s="14">
        <v>600</v>
      </c>
    </row>
    <row r="10" spans="1:9" x14ac:dyDescent="0.25">
      <c r="A10" s="5">
        <v>1211</v>
      </c>
      <c r="B10" s="9" t="s">
        <v>8</v>
      </c>
      <c r="C10" s="14">
        <v>6850</v>
      </c>
    </row>
    <row r="11" spans="1:9" x14ac:dyDescent="0.25">
      <c r="A11" s="5">
        <v>1511</v>
      </c>
      <c r="B11" s="9" t="s">
        <v>9</v>
      </c>
      <c r="C11" s="14">
        <v>1500</v>
      </c>
    </row>
    <row r="12" spans="1:9" x14ac:dyDescent="0.25">
      <c r="A12" s="5">
        <v>1333</v>
      </c>
      <c r="B12" s="9" t="s">
        <v>10</v>
      </c>
      <c r="C12" s="14">
        <v>9200</v>
      </c>
    </row>
    <row r="13" spans="1:9" x14ac:dyDescent="0.25">
      <c r="A13" s="5">
        <v>1341</v>
      </c>
      <c r="B13" s="9" t="s">
        <v>11</v>
      </c>
      <c r="C13" s="14">
        <v>22</v>
      </c>
    </row>
    <row r="14" spans="1:9" x14ac:dyDescent="0.25">
      <c r="A14" s="5">
        <v>1343</v>
      </c>
      <c r="B14" s="9" t="s">
        <v>12</v>
      </c>
      <c r="C14" s="14">
        <v>180</v>
      </c>
    </row>
    <row r="15" spans="1:9" x14ac:dyDescent="0.25">
      <c r="A15" s="5">
        <v>1345</v>
      </c>
      <c r="B15" s="9" t="s">
        <v>13</v>
      </c>
      <c r="C15" s="14">
        <v>50</v>
      </c>
    </row>
    <row r="16" spans="1:9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650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4">
        <v>144</v>
      </c>
      <c r="E20" s="51" t="s">
        <v>82</v>
      </c>
    </row>
    <row r="21" spans="1:5" x14ac:dyDescent="0.25">
      <c r="A21" s="5">
        <v>4134</v>
      </c>
      <c r="B21" s="9" t="s">
        <v>108</v>
      </c>
      <c r="C21" s="14">
        <v>300</v>
      </c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1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60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5">
        <v>3632</v>
      </c>
      <c r="B35" s="9" t="s">
        <v>29</v>
      </c>
      <c r="C35" s="14">
        <v>20</v>
      </c>
    </row>
    <row r="36" spans="1:3" x14ac:dyDescent="0.25">
      <c r="A36" s="5">
        <v>3639</v>
      </c>
      <c r="B36" s="9" t="s">
        <v>30</v>
      </c>
      <c r="C36" s="14">
        <v>80</v>
      </c>
    </row>
    <row r="37" spans="1:3" x14ac:dyDescent="0.25">
      <c r="A37" s="5">
        <v>3722</v>
      </c>
      <c r="B37" s="9" t="s">
        <v>31</v>
      </c>
      <c r="C37" s="14">
        <v>60</v>
      </c>
    </row>
    <row r="38" spans="1:3" x14ac:dyDescent="0.25">
      <c r="A38" s="5">
        <v>6171</v>
      </c>
      <c r="B38" s="9" t="s">
        <v>32</v>
      </c>
      <c r="C38" s="14">
        <v>320</v>
      </c>
    </row>
    <row r="39" spans="1:3" x14ac:dyDescent="0.25">
      <c r="A39" s="5">
        <v>6310</v>
      </c>
      <c r="B39" s="9" t="s">
        <v>33</v>
      </c>
      <c r="C39" s="14">
        <v>10</v>
      </c>
    </row>
    <row r="40" spans="1:3" ht="15.75" thickBot="1" x14ac:dyDescent="0.3">
      <c r="A40" s="6">
        <v>6409</v>
      </c>
      <c r="B40" s="10" t="s">
        <v>34</v>
      </c>
      <c r="C40" s="15">
        <v>80</v>
      </c>
    </row>
    <row r="41" spans="1:3" ht="19.5" customHeight="1" thickBot="1" x14ac:dyDescent="0.3">
      <c r="A41" s="7"/>
      <c r="B41" s="11" t="s">
        <v>35</v>
      </c>
      <c r="C41" s="54">
        <f>SUM(C5:C40)</f>
        <v>31135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5"/>
  <sheetViews>
    <sheetView workbookViewId="0">
      <selection activeCell="C57" sqref="C57"/>
    </sheetView>
  </sheetViews>
  <sheetFormatPr defaultRowHeight="15" x14ac:dyDescent="0.25"/>
  <cols>
    <col min="2" max="2" width="82.5703125" customWidth="1"/>
    <col min="3" max="3" width="10.5703125" customWidth="1"/>
    <col min="6" max="6" width="9.5703125" bestFit="1" customWidth="1"/>
  </cols>
  <sheetData>
    <row r="1" spans="1:6" ht="16.5" customHeight="1" thickBot="1" x14ac:dyDescent="0.35">
      <c r="A1" s="18"/>
      <c r="B1" s="16"/>
      <c r="C1" s="20"/>
      <c r="D1" s="21" t="s">
        <v>38</v>
      </c>
      <c r="E1" s="21"/>
      <c r="F1" s="22"/>
    </row>
    <row r="2" spans="1:6" ht="19.5" thickBot="1" x14ac:dyDescent="0.35">
      <c r="A2" s="19" t="s">
        <v>19</v>
      </c>
      <c r="B2" s="17" t="s">
        <v>37</v>
      </c>
      <c r="C2" s="23" t="s">
        <v>39</v>
      </c>
      <c r="D2" s="23" t="s">
        <v>40</v>
      </c>
      <c r="E2" s="23" t="s">
        <v>41</v>
      </c>
      <c r="F2" s="24" t="s">
        <v>42</v>
      </c>
    </row>
    <row r="3" spans="1:6" ht="14.25" customHeight="1" thickBot="1" x14ac:dyDescent="0.3">
      <c r="A3" s="33">
        <v>1014</v>
      </c>
      <c r="B3" s="104" t="s">
        <v>43</v>
      </c>
      <c r="C3" s="84">
        <v>10</v>
      </c>
      <c r="D3" s="42"/>
      <c r="E3" s="58"/>
      <c r="F3" s="47">
        <f t="shared" ref="F3:F60" si="0">SUM(C3:E3)</f>
        <v>10</v>
      </c>
    </row>
    <row r="4" spans="1:6" ht="15.75" thickBot="1" x14ac:dyDescent="0.3">
      <c r="A4" s="5">
        <v>1037</v>
      </c>
      <c r="B4" s="103" t="s">
        <v>20</v>
      </c>
      <c r="C4" s="85">
        <v>1000</v>
      </c>
      <c r="D4" s="25"/>
      <c r="E4" s="59"/>
      <c r="F4" s="47">
        <f t="shared" si="0"/>
        <v>1000</v>
      </c>
    </row>
    <row r="5" spans="1:6" ht="15.75" thickBot="1" x14ac:dyDescent="0.3">
      <c r="A5" s="5">
        <v>2141</v>
      </c>
      <c r="B5" s="103" t="s">
        <v>101</v>
      </c>
      <c r="C5" s="75">
        <v>460</v>
      </c>
      <c r="D5" s="26"/>
      <c r="E5" s="60"/>
      <c r="F5" s="47">
        <f t="shared" si="0"/>
        <v>460</v>
      </c>
    </row>
    <row r="6" spans="1:6" ht="15.75" thickBot="1" x14ac:dyDescent="0.3">
      <c r="A6" s="6">
        <v>2212</v>
      </c>
      <c r="B6" s="105" t="s">
        <v>68</v>
      </c>
      <c r="C6" s="86">
        <v>900</v>
      </c>
      <c r="D6" s="27"/>
      <c r="E6" s="61"/>
      <c r="F6" s="76">
        <f t="shared" si="0"/>
        <v>900</v>
      </c>
    </row>
    <row r="7" spans="1:6" x14ac:dyDescent="0.25">
      <c r="A7" s="6">
        <v>2219</v>
      </c>
      <c r="B7" s="105" t="s">
        <v>109</v>
      </c>
      <c r="C7" s="86"/>
      <c r="D7" s="27"/>
      <c r="E7" s="82"/>
      <c r="F7" s="76"/>
    </row>
    <row r="8" spans="1:6" ht="15.75" thickBot="1" x14ac:dyDescent="0.3">
      <c r="A8" s="32"/>
      <c r="B8" s="106" t="s">
        <v>110</v>
      </c>
      <c r="C8" s="87">
        <v>140</v>
      </c>
      <c r="D8" s="25"/>
      <c r="E8" s="30">
        <v>1000</v>
      </c>
      <c r="F8" s="83">
        <f t="shared" si="0"/>
        <v>1140</v>
      </c>
    </row>
    <row r="9" spans="1:6" ht="15.75" thickBot="1" x14ac:dyDescent="0.3">
      <c r="A9" s="32">
        <v>2221</v>
      </c>
      <c r="B9" s="106" t="s">
        <v>44</v>
      </c>
      <c r="C9" s="87">
        <v>90</v>
      </c>
      <c r="D9" s="25">
        <v>260</v>
      </c>
      <c r="E9" s="59"/>
      <c r="F9" s="77">
        <f t="shared" si="0"/>
        <v>350</v>
      </c>
    </row>
    <row r="10" spans="1:6" ht="15.75" thickBot="1" x14ac:dyDescent="0.3">
      <c r="A10" s="5">
        <v>2310</v>
      </c>
      <c r="B10" s="103" t="s">
        <v>81</v>
      </c>
      <c r="C10" s="75">
        <v>250</v>
      </c>
      <c r="D10" s="26"/>
      <c r="E10" s="60"/>
      <c r="F10" s="47">
        <f t="shared" si="0"/>
        <v>250</v>
      </c>
    </row>
    <row r="11" spans="1:6" ht="15.75" thickBot="1" x14ac:dyDescent="0.3">
      <c r="A11" s="5">
        <v>2321</v>
      </c>
      <c r="B11" s="103" t="s">
        <v>94</v>
      </c>
      <c r="C11" s="75">
        <v>260</v>
      </c>
      <c r="D11" s="26"/>
      <c r="E11" s="60"/>
      <c r="F11" s="47">
        <f t="shared" si="0"/>
        <v>260</v>
      </c>
    </row>
    <row r="12" spans="1:6" ht="15.75" thickBot="1" x14ac:dyDescent="0.3">
      <c r="A12" s="5">
        <v>2341</v>
      </c>
      <c r="B12" s="103" t="s">
        <v>45</v>
      </c>
      <c r="C12" s="75">
        <v>50</v>
      </c>
      <c r="D12" s="26"/>
      <c r="E12" s="60"/>
      <c r="F12" s="47">
        <f t="shared" si="0"/>
        <v>50</v>
      </c>
    </row>
    <row r="13" spans="1:6" ht="16.5" customHeight="1" thickBot="1" x14ac:dyDescent="0.3">
      <c r="A13" s="6">
        <v>3111</v>
      </c>
      <c r="B13" s="105" t="s">
        <v>99</v>
      </c>
      <c r="C13" s="88">
        <v>20</v>
      </c>
      <c r="D13" s="27">
        <v>502.5</v>
      </c>
      <c r="E13" s="61"/>
      <c r="F13" s="76">
        <f t="shared" si="0"/>
        <v>522.5</v>
      </c>
    </row>
    <row r="14" spans="1:6" ht="16.5" customHeight="1" x14ac:dyDescent="0.25">
      <c r="A14" s="6">
        <v>3113</v>
      </c>
      <c r="B14" s="105" t="s">
        <v>92</v>
      </c>
      <c r="C14" s="88"/>
      <c r="D14" s="27"/>
      <c r="E14" s="82"/>
      <c r="F14" s="76"/>
    </row>
    <row r="15" spans="1:6" ht="16.5" customHeight="1" thickBot="1" x14ac:dyDescent="0.3">
      <c r="A15" s="32"/>
      <c r="B15" s="106" t="s">
        <v>93</v>
      </c>
      <c r="C15" s="85">
        <v>75</v>
      </c>
      <c r="D15" s="25">
        <v>1270</v>
      </c>
      <c r="E15" s="30"/>
      <c r="F15" s="83">
        <f t="shared" si="0"/>
        <v>1345</v>
      </c>
    </row>
    <row r="16" spans="1:6" ht="16.5" customHeight="1" thickBot="1" x14ac:dyDescent="0.3">
      <c r="A16" s="32">
        <v>3141</v>
      </c>
      <c r="B16" s="106" t="s">
        <v>69</v>
      </c>
      <c r="C16" s="85">
        <v>50</v>
      </c>
      <c r="D16" s="25">
        <v>400</v>
      </c>
      <c r="E16" s="59"/>
      <c r="F16" s="77">
        <f t="shared" si="0"/>
        <v>450</v>
      </c>
    </row>
    <row r="17" spans="1:6" ht="15.75" thickBot="1" x14ac:dyDescent="0.3">
      <c r="A17" s="5">
        <v>3314</v>
      </c>
      <c r="B17" s="103" t="s">
        <v>84</v>
      </c>
      <c r="C17" s="75">
        <v>450</v>
      </c>
      <c r="D17" s="26"/>
      <c r="E17" s="60"/>
      <c r="F17" s="47">
        <f t="shared" si="0"/>
        <v>450</v>
      </c>
    </row>
    <row r="18" spans="1:6" ht="15.75" thickBot="1" x14ac:dyDescent="0.3">
      <c r="A18" s="6">
        <v>3315</v>
      </c>
      <c r="B18" s="105" t="s">
        <v>85</v>
      </c>
      <c r="C18" s="88">
        <v>190</v>
      </c>
      <c r="D18" s="27"/>
      <c r="E18" s="61"/>
      <c r="F18" s="76">
        <f t="shared" si="0"/>
        <v>190</v>
      </c>
    </row>
    <row r="19" spans="1:6" x14ac:dyDescent="0.25">
      <c r="A19" s="6">
        <v>3319</v>
      </c>
      <c r="B19" s="107" t="s">
        <v>95</v>
      </c>
      <c r="C19" s="88"/>
      <c r="D19" s="27"/>
      <c r="E19" s="82"/>
      <c r="F19" s="76"/>
    </row>
    <row r="20" spans="1:6" ht="15.75" thickBot="1" x14ac:dyDescent="0.3">
      <c r="A20" s="32"/>
      <c r="B20" s="108" t="s">
        <v>96</v>
      </c>
      <c r="C20" s="85">
        <v>215</v>
      </c>
      <c r="D20" s="25">
        <v>4</v>
      </c>
      <c r="E20" s="30">
        <v>200</v>
      </c>
      <c r="F20" s="81">
        <f t="shared" si="0"/>
        <v>419</v>
      </c>
    </row>
    <row r="21" spans="1:6" x14ac:dyDescent="0.25">
      <c r="A21" s="34">
        <v>3326</v>
      </c>
      <c r="B21" s="109" t="s">
        <v>46</v>
      </c>
      <c r="C21" s="89"/>
      <c r="D21" s="50"/>
      <c r="E21" s="50"/>
      <c r="F21" s="76"/>
    </row>
    <row r="22" spans="1:6" ht="15.75" thickBot="1" x14ac:dyDescent="0.3">
      <c r="A22" s="34"/>
      <c r="B22" s="108" t="s">
        <v>47</v>
      </c>
      <c r="C22" s="85">
        <v>30</v>
      </c>
      <c r="D22" s="30"/>
      <c r="E22" s="30"/>
      <c r="F22" s="83">
        <f t="shared" si="0"/>
        <v>30</v>
      </c>
    </row>
    <row r="23" spans="1:6" ht="15.75" thickBot="1" x14ac:dyDescent="0.3">
      <c r="A23" s="5">
        <v>3330</v>
      </c>
      <c r="B23" s="108" t="s">
        <v>48</v>
      </c>
      <c r="C23" s="85">
        <v>10</v>
      </c>
      <c r="D23" s="30">
        <v>20</v>
      </c>
      <c r="E23" s="59"/>
      <c r="F23" s="77">
        <f t="shared" si="0"/>
        <v>30</v>
      </c>
    </row>
    <row r="24" spans="1:6" ht="15.75" thickBot="1" x14ac:dyDescent="0.3">
      <c r="A24" s="5">
        <v>3341</v>
      </c>
      <c r="B24" s="108" t="s">
        <v>97</v>
      </c>
      <c r="C24" s="85">
        <v>20</v>
      </c>
      <c r="D24" s="30"/>
      <c r="E24" s="68">
        <v>200</v>
      </c>
      <c r="F24" s="47">
        <f t="shared" si="0"/>
        <v>220</v>
      </c>
    </row>
    <row r="25" spans="1:6" ht="15.75" thickBot="1" x14ac:dyDescent="0.3">
      <c r="A25" s="6">
        <v>3349</v>
      </c>
      <c r="B25" s="109" t="s">
        <v>70</v>
      </c>
      <c r="C25" s="89">
        <v>140</v>
      </c>
      <c r="D25" s="28"/>
      <c r="E25" s="62"/>
      <c r="F25" s="76">
        <f t="shared" si="0"/>
        <v>140</v>
      </c>
    </row>
    <row r="26" spans="1:6" x14ac:dyDescent="0.25">
      <c r="A26" s="6">
        <v>3399</v>
      </c>
      <c r="B26" s="105" t="s">
        <v>71</v>
      </c>
      <c r="C26" s="88"/>
      <c r="D26" s="27"/>
      <c r="E26" s="82"/>
      <c r="F26" s="76"/>
    </row>
    <row r="27" spans="1:6" ht="15.75" thickBot="1" x14ac:dyDescent="0.3">
      <c r="A27" s="32"/>
      <c r="B27" s="106" t="s">
        <v>113</v>
      </c>
      <c r="C27" s="85">
        <v>270</v>
      </c>
      <c r="D27" s="25">
        <v>210</v>
      </c>
      <c r="E27" s="30"/>
      <c r="F27" s="83">
        <f t="shared" si="0"/>
        <v>480</v>
      </c>
    </row>
    <row r="28" spans="1:6" ht="15.75" thickBot="1" x14ac:dyDescent="0.3">
      <c r="A28" s="34">
        <v>3412</v>
      </c>
      <c r="B28" s="110" t="s">
        <v>86</v>
      </c>
      <c r="C28" s="89">
        <v>482</v>
      </c>
      <c r="D28" s="28"/>
      <c r="E28" s="62"/>
      <c r="F28" s="81">
        <f t="shared" si="0"/>
        <v>482</v>
      </c>
    </row>
    <row r="29" spans="1:6" x14ac:dyDescent="0.25">
      <c r="A29" s="6">
        <v>3419</v>
      </c>
      <c r="B29" s="105" t="s">
        <v>89</v>
      </c>
      <c r="C29" s="90"/>
      <c r="D29" s="27"/>
      <c r="E29" s="82"/>
      <c r="F29" s="76"/>
    </row>
    <row r="30" spans="1:6" ht="15.75" thickBot="1" x14ac:dyDescent="0.3">
      <c r="A30" s="34"/>
      <c r="B30" s="110" t="s">
        <v>105</v>
      </c>
      <c r="C30" s="91">
        <v>240</v>
      </c>
      <c r="D30" s="28">
        <v>380</v>
      </c>
      <c r="E30" s="98">
        <v>300</v>
      </c>
      <c r="F30" s="81">
        <f t="shared" si="0"/>
        <v>920</v>
      </c>
    </row>
    <row r="31" spans="1:6" x14ac:dyDescent="0.25">
      <c r="A31" s="6">
        <v>3421</v>
      </c>
      <c r="B31" s="105" t="s">
        <v>72</v>
      </c>
      <c r="C31" s="86"/>
      <c r="D31" s="27"/>
      <c r="E31" s="99"/>
      <c r="F31" s="76"/>
    </row>
    <row r="32" spans="1:6" ht="15.75" thickBot="1" x14ac:dyDescent="0.3">
      <c r="A32" s="32"/>
      <c r="B32" s="106" t="s">
        <v>73</v>
      </c>
      <c r="C32" s="87">
        <v>320</v>
      </c>
      <c r="D32" s="25">
        <v>40</v>
      </c>
      <c r="E32" s="100"/>
      <c r="F32" s="81">
        <f t="shared" si="0"/>
        <v>360</v>
      </c>
    </row>
    <row r="33" spans="1:6" x14ac:dyDescent="0.25">
      <c r="A33" s="6">
        <v>3429</v>
      </c>
      <c r="B33" s="105" t="s">
        <v>87</v>
      </c>
      <c r="C33" s="88"/>
      <c r="D33" s="27"/>
      <c r="E33" s="82"/>
      <c r="F33" s="76"/>
    </row>
    <row r="34" spans="1:6" ht="15.75" thickBot="1" x14ac:dyDescent="0.3">
      <c r="A34" s="32"/>
      <c r="B34" s="106" t="s">
        <v>88</v>
      </c>
      <c r="C34" s="85">
        <v>645</v>
      </c>
      <c r="D34" s="25">
        <v>15</v>
      </c>
      <c r="E34" s="30"/>
      <c r="F34" s="83">
        <f t="shared" si="0"/>
        <v>660</v>
      </c>
    </row>
    <row r="35" spans="1:6" ht="15.75" thickBot="1" x14ac:dyDescent="0.3">
      <c r="A35" s="5">
        <v>3511</v>
      </c>
      <c r="B35" s="103" t="s">
        <v>28</v>
      </c>
      <c r="C35" s="75">
        <v>30</v>
      </c>
      <c r="D35" s="26"/>
      <c r="E35" s="60"/>
      <c r="F35" s="77">
        <f t="shared" si="0"/>
        <v>30</v>
      </c>
    </row>
    <row r="36" spans="1:6" ht="15.75" thickBot="1" x14ac:dyDescent="0.3">
      <c r="A36" s="5">
        <v>3519</v>
      </c>
      <c r="B36" s="103" t="s">
        <v>49</v>
      </c>
      <c r="C36" s="75">
        <v>20</v>
      </c>
      <c r="D36" s="26"/>
      <c r="E36" s="60"/>
      <c r="F36" s="47">
        <f t="shared" si="0"/>
        <v>20</v>
      </c>
    </row>
    <row r="37" spans="1:6" ht="15.75" thickBot="1" x14ac:dyDescent="0.3">
      <c r="A37" s="6">
        <v>3543</v>
      </c>
      <c r="B37" s="105" t="s">
        <v>50</v>
      </c>
      <c r="C37" s="88"/>
      <c r="D37" s="27">
        <v>24</v>
      </c>
      <c r="E37" s="61"/>
      <c r="F37" s="76">
        <f t="shared" si="0"/>
        <v>24</v>
      </c>
    </row>
    <row r="38" spans="1:6" x14ac:dyDescent="0.25">
      <c r="A38" s="6">
        <v>3612</v>
      </c>
      <c r="B38" s="105" t="s">
        <v>74</v>
      </c>
      <c r="C38" s="88"/>
      <c r="D38" s="27"/>
      <c r="E38" s="82"/>
      <c r="F38" s="76"/>
    </row>
    <row r="39" spans="1:6" ht="15.75" thickBot="1" x14ac:dyDescent="0.3">
      <c r="A39" s="32"/>
      <c r="B39" s="106" t="s">
        <v>75</v>
      </c>
      <c r="C39" s="85">
        <v>610</v>
      </c>
      <c r="D39" s="25"/>
      <c r="E39" s="30">
        <v>420</v>
      </c>
      <c r="F39" s="83">
        <f t="shared" si="0"/>
        <v>1030</v>
      </c>
    </row>
    <row r="40" spans="1:6" ht="15.75" thickBot="1" x14ac:dyDescent="0.3">
      <c r="A40" s="32">
        <v>3631</v>
      </c>
      <c r="B40" s="106" t="s">
        <v>76</v>
      </c>
      <c r="C40" s="85">
        <v>635</v>
      </c>
      <c r="D40" s="25"/>
      <c r="E40" s="59"/>
      <c r="F40" s="77">
        <f t="shared" si="0"/>
        <v>635</v>
      </c>
    </row>
    <row r="41" spans="1:6" ht="15.75" thickBot="1" x14ac:dyDescent="0.3">
      <c r="A41" s="5">
        <v>3632</v>
      </c>
      <c r="B41" s="103" t="s">
        <v>29</v>
      </c>
      <c r="C41" s="75">
        <v>35</v>
      </c>
      <c r="D41" s="26"/>
      <c r="E41" s="60"/>
      <c r="F41" s="47">
        <f t="shared" si="0"/>
        <v>35</v>
      </c>
    </row>
    <row r="42" spans="1:6" ht="15.75" thickBot="1" x14ac:dyDescent="0.3">
      <c r="A42" s="6">
        <v>3635</v>
      </c>
      <c r="B42" s="105" t="s">
        <v>52</v>
      </c>
      <c r="C42" s="88"/>
      <c r="D42" s="27"/>
      <c r="E42" s="61">
        <v>126</v>
      </c>
      <c r="F42" s="76">
        <f t="shared" si="0"/>
        <v>126</v>
      </c>
    </row>
    <row r="43" spans="1:6" x14ac:dyDescent="0.25">
      <c r="A43" s="6">
        <v>3639</v>
      </c>
      <c r="B43" s="105" t="s">
        <v>77</v>
      </c>
      <c r="C43" s="88"/>
      <c r="D43" s="27"/>
      <c r="E43" s="82"/>
      <c r="F43" s="76"/>
    </row>
    <row r="44" spans="1:6" x14ac:dyDescent="0.25">
      <c r="A44" s="34"/>
      <c r="B44" s="110" t="s">
        <v>111</v>
      </c>
      <c r="C44" s="89"/>
      <c r="D44" s="28"/>
      <c r="E44" s="50"/>
      <c r="F44" s="81"/>
    </row>
    <row r="45" spans="1:6" ht="15.75" thickBot="1" x14ac:dyDescent="0.3">
      <c r="A45" s="32"/>
      <c r="B45" s="106" t="s">
        <v>78</v>
      </c>
      <c r="C45" s="85">
        <v>2571.39</v>
      </c>
      <c r="D45" s="25">
        <v>362.61</v>
      </c>
      <c r="E45" s="30">
        <v>500</v>
      </c>
      <c r="F45" s="83">
        <f t="shared" si="0"/>
        <v>3434</v>
      </c>
    </row>
    <row r="46" spans="1:6" ht="15.75" thickBot="1" x14ac:dyDescent="0.3">
      <c r="A46" s="32">
        <v>3721</v>
      </c>
      <c r="B46" s="106" t="s">
        <v>53</v>
      </c>
      <c r="C46" s="92">
        <v>25</v>
      </c>
      <c r="D46" s="25"/>
      <c r="E46" s="59"/>
      <c r="F46" s="77">
        <f t="shared" si="0"/>
        <v>25</v>
      </c>
    </row>
    <row r="47" spans="1:6" ht="15.75" thickBot="1" x14ac:dyDescent="0.3">
      <c r="A47" s="32">
        <v>3722</v>
      </c>
      <c r="B47" s="106" t="s">
        <v>54</v>
      </c>
      <c r="C47" s="85">
        <v>1700</v>
      </c>
      <c r="D47" s="25">
        <v>500</v>
      </c>
      <c r="E47" s="59"/>
      <c r="F47" s="47">
        <f t="shared" si="0"/>
        <v>2200</v>
      </c>
    </row>
    <row r="48" spans="1:6" ht="15.75" thickBot="1" x14ac:dyDescent="0.3">
      <c r="A48" s="6">
        <v>3745</v>
      </c>
      <c r="B48" s="106" t="s">
        <v>98</v>
      </c>
      <c r="C48" s="85">
        <v>570</v>
      </c>
      <c r="D48" s="25"/>
      <c r="E48" s="59"/>
      <c r="F48" s="47">
        <f t="shared" si="0"/>
        <v>570</v>
      </c>
    </row>
    <row r="49" spans="1:8" ht="15.75" thickBot="1" x14ac:dyDescent="0.3">
      <c r="A49" s="5">
        <v>3749</v>
      </c>
      <c r="B49" s="103" t="s">
        <v>112</v>
      </c>
      <c r="C49" s="75"/>
      <c r="D49" s="26">
        <v>25</v>
      </c>
      <c r="E49" s="102"/>
      <c r="F49" s="101">
        <f t="shared" si="0"/>
        <v>25</v>
      </c>
    </row>
    <row r="50" spans="1:8" ht="15.75" thickBot="1" x14ac:dyDescent="0.3">
      <c r="A50" s="34">
        <v>4351</v>
      </c>
      <c r="B50" s="110" t="s">
        <v>90</v>
      </c>
      <c r="C50" s="89"/>
      <c r="D50" s="28">
        <v>280</v>
      </c>
      <c r="E50" s="62"/>
      <c r="F50" s="101">
        <f t="shared" si="0"/>
        <v>280</v>
      </c>
    </row>
    <row r="51" spans="1:8" x14ac:dyDescent="0.25">
      <c r="A51" s="72">
        <v>5512</v>
      </c>
      <c r="B51" s="111" t="s">
        <v>91</v>
      </c>
      <c r="C51" s="93"/>
      <c r="D51" s="55"/>
      <c r="E51" s="78"/>
      <c r="F51" s="76"/>
    </row>
    <row r="52" spans="1:8" x14ac:dyDescent="0.25">
      <c r="A52" s="73"/>
      <c r="B52" s="112" t="s">
        <v>102</v>
      </c>
      <c r="C52" s="94"/>
      <c r="D52" s="56"/>
      <c r="E52" s="79"/>
      <c r="F52" s="81"/>
    </row>
    <row r="53" spans="1:8" x14ac:dyDescent="0.25">
      <c r="A53" s="73"/>
      <c r="B53" s="112" t="s">
        <v>103</v>
      </c>
      <c r="C53" s="94"/>
      <c r="D53" s="56"/>
      <c r="E53" s="79"/>
      <c r="F53" s="81"/>
    </row>
    <row r="54" spans="1:8" ht="15.75" thickBot="1" x14ac:dyDescent="0.3">
      <c r="A54" s="74"/>
      <c r="B54" s="113" t="s">
        <v>104</v>
      </c>
      <c r="C54" s="95">
        <v>528</v>
      </c>
      <c r="D54" s="52">
        <v>227</v>
      </c>
      <c r="E54" s="80"/>
      <c r="F54" s="83">
        <f t="shared" si="0"/>
        <v>755</v>
      </c>
    </row>
    <row r="55" spans="1:8" ht="15.75" thickBot="1" x14ac:dyDescent="0.3">
      <c r="A55" s="69">
        <v>6112</v>
      </c>
      <c r="B55" s="109" t="s">
        <v>83</v>
      </c>
      <c r="C55" s="96">
        <v>1570</v>
      </c>
      <c r="D55" s="70"/>
      <c r="E55" s="71"/>
      <c r="F55" s="81">
        <f t="shared" si="0"/>
        <v>1570</v>
      </c>
    </row>
    <row r="56" spans="1:8" ht="14.25" customHeight="1" x14ac:dyDescent="0.25">
      <c r="A56" s="72">
        <v>6171</v>
      </c>
      <c r="B56" s="111" t="s">
        <v>100</v>
      </c>
      <c r="C56" s="116">
        <v>3070</v>
      </c>
      <c r="D56" s="117"/>
      <c r="E56" s="118">
        <v>730</v>
      </c>
      <c r="F56" s="119">
        <f t="shared" si="0"/>
        <v>3800</v>
      </c>
    </row>
    <row r="57" spans="1:8" ht="14.25" customHeight="1" thickBot="1" x14ac:dyDescent="0.3">
      <c r="A57" s="74"/>
      <c r="B57" s="114" t="s">
        <v>115</v>
      </c>
      <c r="C57" s="95"/>
      <c r="D57" s="52"/>
      <c r="E57" s="80"/>
      <c r="F57" s="83"/>
    </row>
    <row r="58" spans="1:8" ht="15.75" thickBot="1" x14ac:dyDescent="0.3">
      <c r="A58" s="32">
        <v>6310</v>
      </c>
      <c r="B58" s="106" t="s">
        <v>80</v>
      </c>
      <c r="C58" s="85">
        <v>39.5</v>
      </c>
      <c r="D58" s="25"/>
      <c r="E58" s="59"/>
      <c r="F58" s="77">
        <f t="shared" si="0"/>
        <v>39.5</v>
      </c>
    </row>
    <row r="59" spans="1:8" ht="15.75" thickBot="1" x14ac:dyDescent="0.3">
      <c r="A59" s="34">
        <v>6330</v>
      </c>
      <c r="B59" s="112" t="s">
        <v>107</v>
      </c>
      <c r="C59" s="85">
        <v>300</v>
      </c>
      <c r="D59" s="25"/>
      <c r="E59" s="59"/>
      <c r="F59" s="47">
        <f t="shared" si="0"/>
        <v>300</v>
      </c>
    </row>
    <row r="60" spans="1:8" ht="15.75" thickBot="1" x14ac:dyDescent="0.3">
      <c r="A60" s="6">
        <v>6399</v>
      </c>
      <c r="B60" s="105" t="s">
        <v>55</v>
      </c>
      <c r="C60" s="75">
        <v>1000</v>
      </c>
      <c r="D60" s="26"/>
      <c r="E60" s="60"/>
      <c r="F60" s="101">
        <f t="shared" si="0"/>
        <v>1000</v>
      </c>
    </row>
    <row r="61" spans="1:8" ht="15.75" customHeight="1" thickBot="1" x14ac:dyDescent="0.3">
      <c r="A61" s="41">
        <v>6409</v>
      </c>
      <c r="B61" s="115" t="s">
        <v>79</v>
      </c>
      <c r="C61" s="97">
        <v>185</v>
      </c>
      <c r="D61" s="46"/>
      <c r="E61" s="63"/>
      <c r="F61" s="36">
        <f t="shared" ref="F61:F62" si="1">SUM(C61:E61)</f>
        <v>185</v>
      </c>
    </row>
    <row r="62" spans="1:8" ht="16.5" customHeight="1" thickBot="1" x14ac:dyDescent="0.3">
      <c r="A62" s="7"/>
      <c r="B62" s="11" t="s">
        <v>65</v>
      </c>
      <c r="C62" s="53">
        <f>SUM(C3:C61)</f>
        <v>19205.89</v>
      </c>
      <c r="D62" s="53">
        <f>SUM(D3:D61)</f>
        <v>4520.1100000000006</v>
      </c>
      <c r="E62" s="53">
        <f>SUM(E3:E61)</f>
        <v>3476</v>
      </c>
      <c r="F62" s="53">
        <f t="shared" si="1"/>
        <v>27202</v>
      </c>
      <c r="G62" s="37">
        <f>SUM(F3:F61)</f>
        <v>27202</v>
      </c>
      <c r="H62" s="38" t="s">
        <v>56</v>
      </c>
    </row>
    <row r="63" spans="1:8" ht="15.75" thickBot="1" x14ac:dyDescent="0.3">
      <c r="A63" s="7"/>
      <c r="B63" s="39" t="s">
        <v>57</v>
      </c>
      <c r="C63" s="64"/>
      <c r="D63" s="35"/>
      <c r="E63" s="65"/>
      <c r="F63" s="36"/>
    </row>
    <row r="64" spans="1:8" x14ac:dyDescent="0.25">
      <c r="A64" s="32">
        <v>8124</v>
      </c>
      <c r="B64" s="8" t="s">
        <v>59</v>
      </c>
      <c r="C64" s="43">
        <v>372</v>
      </c>
      <c r="D64" s="25"/>
      <c r="E64" s="59"/>
      <c r="F64" s="48">
        <f>SUM(C64:E64)</f>
        <v>372</v>
      </c>
    </row>
    <row r="65" spans="1:8" x14ac:dyDescent="0.25">
      <c r="A65" s="5">
        <v>8124</v>
      </c>
      <c r="B65" s="9" t="s">
        <v>58</v>
      </c>
      <c r="C65" s="44">
        <v>918</v>
      </c>
      <c r="D65" s="26"/>
      <c r="E65" s="60"/>
      <c r="F65" s="48">
        <f t="shared" ref="F65:F69" si="2">SUM(C65:E65)</f>
        <v>918</v>
      </c>
    </row>
    <row r="66" spans="1:8" x14ac:dyDescent="0.25">
      <c r="A66" s="5">
        <v>8124</v>
      </c>
      <c r="B66" s="9" t="s">
        <v>60</v>
      </c>
      <c r="C66" s="44">
        <v>184</v>
      </c>
      <c r="D66" s="26"/>
      <c r="E66" s="60"/>
      <c r="F66" s="48">
        <f t="shared" si="2"/>
        <v>184</v>
      </c>
    </row>
    <row r="67" spans="1:8" x14ac:dyDescent="0.25">
      <c r="A67" s="5">
        <v>8124</v>
      </c>
      <c r="B67" s="9" t="s">
        <v>61</v>
      </c>
      <c r="C67" s="44">
        <v>672</v>
      </c>
      <c r="D67" s="26"/>
      <c r="E67" s="60"/>
      <c r="F67" s="48">
        <f t="shared" si="2"/>
        <v>672</v>
      </c>
    </row>
    <row r="68" spans="1:8" x14ac:dyDescent="0.25">
      <c r="A68" s="5">
        <v>8124</v>
      </c>
      <c r="B68" s="9" t="s">
        <v>62</v>
      </c>
      <c r="C68" s="44">
        <v>404</v>
      </c>
      <c r="D68" s="26"/>
      <c r="E68" s="60"/>
      <c r="F68" s="48">
        <f t="shared" si="2"/>
        <v>404</v>
      </c>
    </row>
    <row r="69" spans="1:8" ht="15.75" thickBot="1" x14ac:dyDescent="0.3">
      <c r="A69" s="6">
        <v>8124</v>
      </c>
      <c r="B69" s="10" t="s">
        <v>63</v>
      </c>
      <c r="C69" s="45">
        <v>1080</v>
      </c>
      <c r="D69" s="27"/>
      <c r="E69" s="61"/>
      <c r="F69" s="49">
        <f t="shared" si="2"/>
        <v>1080</v>
      </c>
    </row>
    <row r="70" spans="1:8" ht="15.75" thickBot="1" x14ac:dyDescent="0.3">
      <c r="A70" s="7"/>
      <c r="B70" s="39" t="s">
        <v>64</v>
      </c>
      <c r="C70" s="53">
        <f>SUM(C64:C69)</f>
        <v>3630</v>
      </c>
      <c r="D70" s="53"/>
      <c r="E70" s="53"/>
      <c r="F70" s="53">
        <f>SUM(C70:E70)</f>
        <v>3630</v>
      </c>
    </row>
    <row r="71" spans="1:8" ht="17.25" customHeight="1" thickBot="1" x14ac:dyDescent="0.35">
      <c r="A71" s="7"/>
      <c r="B71" s="57" t="s">
        <v>66</v>
      </c>
      <c r="C71" s="40">
        <f>SUM(C62,C70)</f>
        <v>22835.89</v>
      </c>
      <c r="D71" s="40">
        <f>SUM(D62,D70)</f>
        <v>4520.1100000000006</v>
      </c>
      <c r="E71" s="40">
        <f>SUM(E62,E70)</f>
        <v>3476</v>
      </c>
      <c r="F71" s="40">
        <f>SUM(F62,F70)</f>
        <v>30832</v>
      </c>
      <c r="G71" s="37">
        <f>SUM(F3:F61,F64:F69)</f>
        <v>30832</v>
      </c>
      <c r="H71" s="38" t="s">
        <v>56</v>
      </c>
    </row>
    <row r="72" spans="1:8" x14ac:dyDescent="0.25">
      <c r="C72" s="29"/>
      <c r="D72" s="29"/>
      <c r="E72" s="29"/>
      <c r="F72" s="29"/>
    </row>
    <row r="73" spans="1:8" x14ac:dyDescent="0.25">
      <c r="C73" s="29"/>
      <c r="D73" s="29"/>
      <c r="E73" s="29"/>
      <c r="F73" s="29"/>
    </row>
    <row r="74" spans="1:8" x14ac:dyDescent="0.25">
      <c r="C74" s="29"/>
      <c r="D74" s="29"/>
      <c r="E74" s="29"/>
      <c r="F74" s="29"/>
    </row>
    <row r="75" spans="1:8" x14ac:dyDescent="0.25">
      <c r="C75" s="29"/>
      <c r="D75" s="29"/>
      <c r="E75" s="29"/>
      <c r="F75" s="29"/>
    </row>
    <row r="76" spans="1:8" x14ac:dyDescent="0.25">
      <c r="C76" s="29"/>
      <c r="D76" s="29"/>
      <c r="E76" s="29"/>
      <c r="F76" s="29"/>
    </row>
    <row r="77" spans="1:8" x14ac:dyDescent="0.25">
      <c r="C77" s="29"/>
      <c r="D77" s="29"/>
      <c r="E77" s="29"/>
      <c r="F77" s="29"/>
    </row>
    <row r="78" spans="1:8" x14ac:dyDescent="0.25">
      <c r="C78" s="29"/>
      <c r="D78" s="29"/>
      <c r="E78" s="29"/>
      <c r="F78" s="29"/>
    </row>
    <row r="79" spans="1:8" x14ac:dyDescent="0.25">
      <c r="C79" s="29"/>
      <c r="D79" s="29"/>
      <c r="E79" s="29"/>
      <c r="F79" s="29"/>
    </row>
    <row r="80" spans="1:8" x14ac:dyDescent="0.25">
      <c r="C80" s="29"/>
      <c r="D80" s="29"/>
      <c r="E80" s="29"/>
      <c r="F80" s="29"/>
    </row>
    <row r="81" spans="3:6" x14ac:dyDescent="0.25">
      <c r="C81" s="29"/>
      <c r="D81" s="29"/>
      <c r="E81" s="29"/>
      <c r="F81" s="29"/>
    </row>
    <row r="82" spans="3:6" x14ac:dyDescent="0.25">
      <c r="C82" s="29"/>
      <c r="D82" s="29"/>
      <c r="E82" s="29"/>
      <c r="F82" s="29"/>
    </row>
    <row r="83" spans="3:6" x14ac:dyDescent="0.25">
      <c r="C83" s="29"/>
      <c r="D83" s="29"/>
      <c r="E83" s="29"/>
      <c r="F83" s="29"/>
    </row>
    <row r="84" spans="3:6" x14ac:dyDescent="0.25">
      <c r="C84" s="29"/>
      <c r="D84" s="29"/>
      <c r="E84" s="29"/>
      <c r="F84" s="29"/>
    </row>
    <row r="85" spans="3:6" x14ac:dyDescent="0.25">
      <c r="C85" s="29"/>
      <c r="D85" s="29"/>
      <c r="E85" s="29"/>
      <c r="F85" s="29"/>
    </row>
    <row r="86" spans="3:6" x14ac:dyDescent="0.25">
      <c r="C86" s="29"/>
      <c r="D86" s="29"/>
      <c r="E86" s="29"/>
      <c r="F86" s="29"/>
    </row>
    <row r="87" spans="3:6" x14ac:dyDescent="0.25">
      <c r="C87" s="29"/>
      <c r="D87" s="29"/>
      <c r="E87" s="29"/>
      <c r="F87" s="29"/>
    </row>
    <row r="88" spans="3:6" x14ac:dyDescent="0.25">
      <c r="C88" s="29"/>
      <c r="D88" s="29"/>
      <c r="E88" s="29"/>
      <c r="F88" s="29"/>
    </row>
    <row r="89" spans="3:6" x14ac:dyDescent="0.25">
      <c r="C89" s="29"/>
      <c r="D89" s="29"/>
      <c r="E89" s="29"/>
      <c r="F89" s="29"/>
    </row>
    <row r="90" spans="3:6" x14ac:dyDescent="0.25">
      <c r="C90" s="29"/>
      <c r="D90" s="29"/>
      <c r="E90" s="29"/>
      <c r="F90" s="29"/>
    </row>
    <row r="91" spans="3:6" x14ac:dyDescent="0.25">
      <c r="C91" s="29"/>
      <c r="D91" s="29"/>
      <c r="E91" s="29"/>
      <c r="F91" s="29"/>
    </row>
    <row r="92" spans="3:6" x14ac:dyDescent="0.25">
      <c r="C92" s="29"/>
      <c r="D92" s="29"/>
      <c r="E92" s="29"/>
      <c r="F92" s="29"/>
    </row>
    <row r="93" spans="3:6" x14ac:dyDescent="0.25">
      <c r="C93" s="29"/>
      <c r="D93" s="29"/>
      <c r="E93" s="29"/>
      <c r="F93" s="29"/>
    </row>
    <row r="94" spans="3:6" x14ac:dyDescent="0.25">
      <c r="C94" s="29"/>
      <c r="D94" s="29"/>
      <c r="E94" s="29"/>
      <c r="F94" s="29"/>
    </row>
    <row r="95" spans="3:6" x14ac:dyDescent="0.25">
      <c r="C95" s="29"/>
      <c r="D95" s="29"/>
      <c r="E95" s="29"/>
      <c r="F95" s="29"/>
    </row>
    <row r="96" spans="3:6" x14ac:dyDescent="0.25">
      <c r="C96" s="29"/>
      <c r="D96" s="29"/>
      <c r="E96" s="29"/>
      <c r="F96" s="29"/>
    </row>
    <row r="97" spans="3:6" x14ac:dyDescent="0.25">
      <c r="C97" s="29"/>
      <c r="D97" s="29"/>
      <c r="E97" s="29"/>
      <c r="F97" s="29"/>
    </row>
    <row r="98" spans="3:6" x14ac:dyDescent="0.25">
      <c r="C98" s="29"/>
      <c r="D98" s="29"/>
      <c r="E98" s="29"/>
      <c r="F98" s="29"/>
    </row>
    <row r="99" spans="3:6" x14ac:dyDescent="0.25">
      <c r="C99" s="29"/>
      <c r="D99" s="29"/>
      <c r="E99" s="29"/>
      <c r="F99" s="29"/>
    </row>
    <row r="100" spans="3:6" x14ac:dyDescent="0.25">
      <c r="C100" s="29"/>
      <c r="D100" s="29"/>
      <c r="E100" s="29"/>
      <c r="F100" s="29"/>
    </row>
    <row r="101" spans="3:6" x14ac:dyDescent="0.25">
      <c r="C101" s="29"/>
      <c r="D101" s="29"/>
      <c r="E101" s="29"/>
      <c r="F101" s="29"/>
    </row>
    <row r="102" spans="3:6" x14ac:dyDescent="0.25">
      <c r="C102" s="29"/>
      <c r="D102" s="29"/>
      <c r="E102" s="29"/>
      <c r="F102" s="29"/>
    </row>
    <row r="103" spans="3:6" x14ac:dyDescent="0.25">
      <c r="C103" s="29"/>
      <c r="D103" s="29"/>
      <c r="E103" s="29"/>
      <c r="F103" s="29"/>
    </row>
    <row r="104" spans="3:6" x14ac:dyDescent="0.25">
      <c r="C104" s="29"/>
      <c r="D104" s="29"/>
      <c r="E104" s="29"/>
      <c r="F104" s="29"/>
    </row>
    <row r="105" spans="3:6" x14ac:dyDescent="0.25">
      <c r="C105" s="29"/>
      <c r="D105" s="29"/>
      <c r="E105" s="29"/>
      <c r="F105" s="29"/>
    </row>
    <row r="106" spans="3:6" x14ac:dyDescent="0.25">
      <c r="C106" s="29"/>
      <c r="D106" s="29"/>
      <c r="E106" s="29"/>
      <c r="F106" s="29"/>
    </row>
    <row r="107" spans="3:6" x14ac:dyDescent="0.25">
      <c r="C107" s="31"/>
      <c r="D107" s="31"/>
      <c r="E107" s="31"/>
      <c r="F107" s="31"/>
    </row>
    <row r="108" spans="3:6" x14ac:dyDescent="0.25">
      <c r="C108" s="31"/>
      <c r="D108" s="31"/>
      <c r="E108" s="31"/>
      <c r="F108" s="31"/>
    </row>
    <row r="109" spans="3:6" x14ac:dyDescent="0.25">
      <c r="C109" s="31"/>
      <c r="D109" s="31"/>
      <c r="E109" s="31"/>
      <c r="F109" s="31"/>
    </row>
    <row r="110" spans="3:6" x14ac:dyDescent="0.25">
      <c r="C110" s="31"/>
      <c r="D110" s="31"/>
      <c r="E110" s="31"/>
      <c r="F110" s="31"/>
    </row>
    <row r="111" spans="3:6" x14ac:dyDescent="0.25">
      <c r="C111" s="31"/>
      <c r="D111" s="31"/>
      <c r="E111" s="31"/>
      <c r="F111" s="31"/>
    </row>
    <row r="112" spans="3:6" x14ac:dyDescent="0.25">
      <c r="C112" s="31"/>
      <c r="D112" s="31"/>
      <c r="E112" s="31"/>
      <c r="F112" s="31"/>
    </row>
    <row r="113" spans="3:6" x14ac:dyDescent="0.25">
      <c r="C113" s="31"/>
      <c r="D113" s="31"/>
      <c r="E113" s="31"/>
      <c r="F113" s="31"/>
    </row>
    <row r="114" spans="3:6" x14ac:dyDescent="0.25">
      <c r="C114" s="31"/>
      <c r="D114" s="31"/>
      <c r="E114" s="31"/>
      <c r="F114" s="31"/>
    </row>
    <row r="115" spans="3:6" x14ac:dyDescent="0.25">
      <c r="C115" s="31"/>
      <c r="D115" s="31"/>
      <c r="E115" s="31"/>
      <c r="F115" s="31"/>
    </row>
    <row r="116" spans="3:6" x14ac:dyDescent="0.25">
      <c r="C116" s="31"/>
      <c r="D116" s="31"/>
      <c r="E116" s="31"/>
      <c r="F116" s="31"/>
    </row>
    <row r="117" spans="3:6" x14ac:dyDescent="0.25">
      <c r="C117" s="31"/>
      <c r="D117" s="31"/>
      <c r="E117" s="31"/>
      <c r="F117" s="31"/>
    </row>
    <row r="118" spans="3:6" x14ac:dyDescent="0.25">
      <c r="C118" s="31"/>
      <c r="D118" s="31"/>
      <c r="E118" s="31"/>
      <c r="F118" s="31"/>
    </row>
    <row r="119" spans="3:6" x14ac:dyDescent="0.25">
      <c r="C119" s="31"/>
      <c r="D119" s="31"/>
      <c r="E119" s="31"/>
      <c r="F119" s="31"/>
    </row>
    <row r="120" spans="3:6" x14ac:dyDescent="0.25">
      <c r="C120" s="31"/>
      <c r="D120" s="31"/>
      <c r="E120" s="31"/>
      <c r="F120" s="31"/>
    </row>
    <row r="121" spans="3:6" x14ac:dyDescent="0.25">
      <c r="C121" s="31"/>
      <c r="D121" s="31"/>
      <c r="E121" s="31"/>
      <c r="F121" s="31"/>
    </row>
    <row r="122" spans="3:6" x14ac:dyDescent="0.25">
      <c r="C122" s="31"/>
      <c r="D122" s="31"/>
      <c r="E122" s="31"/>
      <c r="F122" s="31"/>
    </row>
    <row r="123" spans="3:6" x14ac:dyDescent="0.25">
      <c r="C123" s="31"/>
      <c r="D123" s="31"/>
      <c r="E123" s="31"/>
      <c r="F123" s="31"/>
    </row>
    <row r="124" spans="3:6" x14ac:dyDescent="0.25">
      <c r="C124" s="31"/>
      <c r="D124" s="31"/>
      <c r="E124" s="31"/>
      <c r="F124" s="31"/>
    </row>
    <row r="125" spans="3:6" x14ac:dyDescent="0.25">
      <c r="C125" s="31"/>
      <c r="D125" s="31"/>
      <c r="E125" s="31"/>
      <c r="F125" s="31"/>
    </row>
    <row r="126" spans="3:6" x14ac:dyDescent="0.25">
      <c r="C126" s="31"/>
      <c r="D126" s="31"/>
      <c r="E126" s="31"/>
      <c r="F126" s="31"/>
    </row>
    <row r="127" spans="3:6" x14ac:dyDescent="0.25">
      <c r="C127" s="31"/>
      <c r="D127" s="31"/>
      <c r="E127" s="31"/>
      <c r="F127" s="31"/>
    </row>
    <row r="128" spans="3:6" x14ac:dyDescent="0.25">
      <c r="C128" s="31"/>
      <c r="D128" s="31"/>
      <c r="E128" s="31"/>
      <c r="F128" s="31"/>
    </row>
    <row r="129" spans="3:6" x14ac:dyDescent="0.25">
      <c r="C129" s="31"/>
      <c r="D129" s="31"/>
      <c r="E129" s="31"/>
      <c r="F129" s="31"/>
    </row>
    <row r="130" spans="3:6" x14ac:dyDescent="0.25">
      <c r="C130" s="31"/>
      <c r="D130" s="31"/>
      <c r="E130" s="31"/>
      <c r="F130" s="31"/>
    </row>
    <row r="131" spans="3:6" x14ac:dyDescent="0.25">
      <c r="C131" s="31"/>
      <c r="D131" s="31"/>
      <c r="E131" s="31"/>
      <c r="F131" s="31"/>
    </row>
    <row r="132" spans="3:6" x14ac:dyDescent="0.25">
      <c r="C132" s="31"/>
      <c r="D132" s="31"/>
      <c r="E132" s="31"/>
      <c r="F132" s="31"/>
    </row>
    <row r="133" spans="3:6" x14ac:dyDescent="0.25">
      <c r="C133" s="31"/>
      <c r="D133" s="31"/>
      <c r="E133" s="31"/>
      <c r="F133" s="31"/>
    </row>
    <row r="134" spans="3:6" x14ac:dyDescent="0.25">
      <c r="C134" s="31"/>
      <c r="D134" s="31"/>
      <c r="E134" s="31"/>
      <c r="F134" s="31"/>
    </row>
    <row r="135" spans="3:6" x14ac:dyDescent="0.25">
      <c r="C135" s="31"/>
      <c r="D135" s="31"/>
      <c r="E135" s="31"/>
      <c r="F135" s="31"/>
    </row>
  </sheetData>
  <pageMargins left="0.69" right="0.7" top="0.61" bottom="0.5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34" zoomScaleNormal="100" workbookViewId="0">
      <selection activeCell="B1" sqref="B1:E47"/>
    </sheetView>
  </sheetViews>
  <sheetFormatPr defaultRowHeight="15" x14ac:dyDescent="0.25"/>
  <cols>
    <col min="2" max="2" width="63.85546875" customWidth="1"/>
    <col min="3" max="3" width="14.140625" customWidth="1"/>
    <col min="4" max="4" width="10.28515625" customWidth="1"/>
    <col min="5" max="5" width="12.5703125" customWidth="1"/>
  </cols>
  <sheetData>
    <row r="1" spans="1:5" ht="21" x14ac:dyDescent="0.35">
      <c r="A1" s="2"/>
      <c r="B1" s="123" t="s">
        <v>117</v>
      </c>
      <c r="C1" s="1"/>
      <c r="D1" s="1"/>
      <c r="E1" s="1"/>
    </row>
    <row r="2" spans="1:5" ht="21" x14ac:dyDescent="0.35">
      <c r="A2" s="2"/>
      <c r="B2" s="123" t="s">
        <v>118</v>
      </c>
      <c r="C2" s="2"/>
      <c r="D2" s="2"/>
      <c r="E2" s="2"/>
    </row>
    <row r="3" spans="1:5" ht="15.75" thickBot="1" x14ac:dyDescent="0.3">
      <c r="B3" s="67"/>
    </row>
    <row r="4" spans="1:5" ht="19.5" thickBot="1" x14ac:dyDescent="0.35">
      <c r="A4" s="12" t="s">
        <v>0</v>
      </c>
      <c r="B4" s="121" t="s">
        <v>1</v>
      </c>
      <c r="C4" s="12" t="s">
        <v>2</v>
      </c>
    </row>
    <row r="5" spans="1:5" x14ac:dyDescent="0.25">
      <c r="A5" s="4">
        <v>1111</v>
      </c>
      <c r="B5" s="8" t="s">
        <v>3</v>
      </c>
      <c r="C5" s="13">
        <v>3250</v>
      </c>
    </row>
    <row r="6" spans="1:5" x14ac:dyDescent="0.25">
      <c r="A6" s="5">
        <v>1112</v>
      </c>
      <c r="B6" s="9" t="s">
        <v>4</v>
      </c>
      <c r="C6" s="14">
        <v>300</v>
      </c>
    </row>
    <row r="7" spans="1:5" x14ac:dyDescent="0.25">
      <c r="A7" s="5">
        <v>1113</v>
      </c>
      <c r="B7" s="9" t="s">
        <v>5</v>
      </c>
      <c r="C7" s="14">
        <v>300</v>
      </c>
    </row>
    <row r="8" spans="1:5" x14ac:dyDescent="0.25">
      <c r="A8" s="5">
        <v>1121</v>
      </c>
      <c r="B8" s="9" t="s">
        <v>6</v>
      </c>
      <c r="C8" s="14">
        <v>3500</v>
      </c>
    </row>
    <row r="9" spans="1:5" x14ac:dyDescent="0.25">
      <c r="A9" s="5">
        <v>1122</v>
      </c>
      <c r="B9" s="9" t="s">
        <v>7</v>
      </c>
      <c r="C9" s="14">
        <v>600</v>
      </c>
    </row>
    <row r="10" spans="1:5" x14ac:dyDescent="0.25">
      <c r="A10" s="5">
        <v>1211</v>
      </c>
      <c r="B10" s="9" t="s">
        <v>8</v>
      </c>
      <c r="C10" s="14">
        <v>6850</v>
      </c>
    </row>
    <row r="11" spans="1:5" x14ac:dyDescent="0.25">
      <c r="A11" s="5">
        <v>1511</v>
      </c>
      <c r="B11" s="9" t="s">
        <v>9</v>
      </c>
      <c r="C11" s="14">
        <v>1500</v>
      </c>
    </row>
    <row r="12" spans="1:5" x14ac:dyDescent="0.25">
      <c r="A12" s="5">
        <v>1333</v>
      </c>
      <c r="B12" s="9" t="s">
        <v>10</v>
      </c>
      <c r="C12" s="14">
        <v>9200</v>
      </c>
    </row>
    <row r="13" spans="1:5" x14ac:dyDescent="0.25">
      <c r="A13" s="5">
        <v>1341</v>
      </c>
      <c r="B13" s="9" t="s">
        <v>11</v>
      </c>
      <c r="C13" s="14">
        <v>22</v>
      </c>
    </row>
    <row r="14" spans="1:5" x14ac:dyDescent="0.25">
      <c r="A14" s="5">
        <v>1343</v>
      </c>
      <c r="B14" s="9" t="s">
        <v>12</v>
      </c>
      <c r="C14" s="14">
        <v>180</v>
      </c>
    </row>
    <row r="15" spans="1:5" x14ac:dyDescent="0.25">
      <c r="A15" s="5">
        <v>1345</v>
      </c>
      <c r="B15" s="9" t="s">
        <v>13</v>
      </c>
      <c r="C15" s="14">
        <v>50</v>
      </c>
    </row>
    <row r="16" spans="1:5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650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4">
        <v>144</v>
      </c>
      <c r="E20" s="51" t="s">
        <v>82</v>
      </c>
    </row>
    <row r="21" spans="1:5" x14ac:dyDescent="0.25">
      <c r="A21" s="5">
        <v>4134</v>
      </c>
      <c r="B21" s="9" t="s">
        <v>114</v>
      </c>
      <c r="C21" s="14">
        <v>300</v>
      </c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1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60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5">
        <v>3632</v>
      </c>
      <c r="B35" s="9" t="s">
        <v>29</v>
      </c>
      <c r="C35" s="14">
        <v>20</v>
      </c>
    </row>
    <row r="36" spans="1:3" x14ac:dyDescent="0.25">
      <c r="A36" s="5">
        <v>3639</v>
      </c>
      <c r="B36" s="9" t="s">
        <v>30</v>
      </c>
      <c r="C36" s="14">
        <v>80</v>
      </c>
    </row>
    <row r="37" spans="1:3" x14ac:dyDescent="0.25">
      <c r="A37" s="5">
        <v>3722</v>
      </c>
      <c r="B37" s="9" t="s">
        <v>31</v>
      </c>
      <c r="C37" s="14">
        <v>60</v>
      </c>
    </row>
    <row r="38" spans="1:3" x14ac:dyDescent="0.25">
      <c r="A38" s="5">
        <v>6171</v>
      </c>
      <c r="B38" s="9" t="s">
        <v>32</v>
      </c>
      <c r="C38" s="14">
        <v>320</v>
      </c>
    </row>
    <row r="39" spans="1:3" x14ac:dyDescent="0.25">
      <c r="A39" s="5">
        <v>6310</v>
      </c>
      <c r="B39" s="9" t="s">
        <v>33</v>
      </c>
      <c r="C39" s="14">
        <v>10</v>
      </c>
    </row>
    <row r="40" spans="1:3" ht="15.75" thickBot="1" x14ac:dyDescent="0.3">
      <c r="A40" s="6">
        <v>6409</v>
      </c>
      <c r="B40" s="10" t="s">
        <v>34</v>
      </c>
      <c r="C40" s="15">
        <v>80</v>
      </c>
    </row>
    <row r="41" spans="1:3" ht="16.5" thickBot="1" x14ac:dyDescent="0.3">
      <c r="A41" s="7"/>
      <c r="B41" s="11" t="s">
        <v>35</v>
      </c>
      <c r="C41" s="120">
        <f>SUM(C5:C40)</f>
        <v>31135</v>
      </c>
    </row>
    <row r="45" spans="1:3" x14ac:dyDescent="0.25">
      <c r="B45" s="12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5"/>
  <sheetViews>
    <sheetView topLeftCell="A13" zoomScale="98" zoomScaleNormal="98" workbookViewId="0">
      <selection activeCell="D6" sqref="D6"/>
    </sheetView>
  </sheetViews>
  <sheetFormatPr defaultRowHeight="15" x14ac:dyDescent="0.25"/>
  <cols>
    <col min="1" max="1" width="9.140625" customWidth="1"/>
    <col min="3" max="3" width="60.7109375" customWidth="1"/>
    <col min="4" max="4" width="17.85546875" customWidth="1"/>
    <col min="5" max="5" width="16.7109375" customWidth="1"/>
    <col min="6" max="6" width="16.5703125" customWidth="1"/>
  </cols>
  <sheetData>
    <row r="1" spans="1:8" x14ac:dyDescent="0.25">
      <c r="A1" s="475" t="s">
        <v>143</v>
      </c>
      <c r="B1" s="475"/>
      <c r="C1" s="475"/>
      <c r="D1" s="475"/>
      <c r="E1" s="475"/>
      <c r="F1" s="475"/>
      <c r="G1" s="153"/>
      <c r="H1" s="153"/>
    </row>
    <row r="2" spans="1:8" ht="21" x14ac:dyDescent="0.35">
      <c r="A2" s="476" t="s">
        <v>279</v>
      </c>
      <c r="B2" s="476"/>
      <c r="C2" s="476"/>
      <c r="D2" s="476"/>
      <c r="E2" s="476"/>
      <c r="F2" s="476"/>
      <c r="G2" s="153"/>
      <c r="H2" s="153"/>
    </row>
    <row r="3" spans="1:8" ht="12.75" customHeight="1" thickBot="1" x14ac:dyDescent="0.4">
      <c r="A3" s="122"/>
      <c r="B3" s="122"/>
      <c r="C3" s="152"/>
      <c r="D3" s="2"/>
    </row>
    <row r="4" spans="1:8" ht="15" customHeight="1" x14ac:dyDescent="0.3">
      <c r="A4" s="127" t="s">
        <v>120</v>
      </c>
      <c r="B4" s="129" t="s">
        <v>124</v>
      </c>
      <c r="C4" s="126"/>
      <c r="D4" s="168" t="s">
        <v>160</v>
      </c>
      <c r="E4" s="347" t="s">
        <v>160</v>
      </c>
      <c r="F4" s="317" t="s">
        <v>142</v>
      </c>
    </row>
    <row r="5" spans="1:8" ht="15.75" customHeight="1" thickBot="1" x14ac:dyDescent="0.35">
      <c r="A5" s="128" t="s">
        <v>121</v>
      </c>
      <c r="B5" s="17"/>
      <c r="C5" s="19" t="s">
        <v>194</v>
      </c>
      <c r="D5" s="169" t="s">
        <v>280</v>
      </c>
      <c r="E5" s="348" t="s">
        <v>193</v>
      </c>
      <c r="F5" s="318" t="s">
        <v>195</v>
      </c>
    </row>
    <row r="6" spans="1:8" ht="15.75" customHeight="1" thickBot="1" x14ac:dyDescent="0.3">
      <c r="A6" s="244" t="s">
        <v>123</v>
      </c>
      <c r="B6" s="245"/>
      <c r="C6" s="246"/>
      <c r="D6" s="251">
        <f>SUM(D7:D23)</f>
        <v>33895</v>
      </c>
      <c r="E6" s="251">
        <f>SUM(E7:E22)</f>
        <v>34905</v>
      </c>
      <c r="F6" s="252">
        <f>SUM(F7:F23)</f>
        <v>28383.620000000003</v>
      </c>
    </row>
    <row r="7" spans="1:8" x14ac:dyDescent="0.25">
      <c r="A7" s="141"/>
      <c r="B7" s="139">
        <v>1111</v>
      </c>
      <c r="C7" s="131" t="s">
        <v>271</v>
      </c>
      <c r="D7" s="470">
        <v>4600</v>
      </c>
      <c r="E7" s="159">
        <v>5900</v>
      </c>
      <c r="F7" s="273">
        <v>4480.3900000000003</v>
      </c>
    </row>
    <row r="8" spans="1:8" x14ac:dyDescent="0.25">
      <c r="A8" s="140"/>
      <c r="B8" s="138">
        <v>1112</v>
      </c>
      <c r="C8" s="133" t="s">
        <v>4</v>
      </c>
      <c r="D8" s="410">
        <v>85</v>
      </c>
      <c r="E8" s="160">
        <v>120</v>
      </c>
      <c r="F8" s="274">
        <v>42.06</v>
      </c>
    </row>
    <row r="9" spans="1:8" x14ac:dyDescent="0.25">
      <c r="A9" s="140"/>
      <c r="B9" s="268">
        <v>1113</v>
      </c>
      <c r="C9" s="133" t="s">
        <v>5</v>
      </c>
      <c r="D9" s="411">
        <v>500</v>
      </c>
      <c r="E9" s="161">
        <v>520</v>
      </c>
      <c r="F9" s="274">
        <v>438.73</v>
      </c>
    </row>
    <row r="10" spans="1:8" x14ac:dyDescent="0.25">
      <c r="A10" s="140"/>
      <c r="B10" s="138">
        <v>1121</v>
      </c>
      <c r="C10" s="133" t="s">
        <v>272</v>
      </c>
      <c r="D10" s="410">
        <v>4000</v>
      </c>
      <c r="E10" s="160">
        <v>4840</v>
      </c>
      <c r="F10" s="274">
        <v>3103.36</v>
      </c>
    </row>
    <row r="11" spans="1:8" x14ac:dyDescent="0.25">
      <c r="A11" s="140"/>
      <c r="B11" s="138">
        <v>1122</v>
      </c>
      <c r="C11" s="133" t="s">
        <v>7</v>
      </c>
      <c r="D11" s="410">
        <v>500</v>
      </c>
      <c r="E11" s="160">
        <v>700</v>
      </c>
      <c r="F11" s="274">
        <v>297.73</v>
      </c>
    </row>
    <row r="12" spans="1:8" x14ac:dyDescent="0.25">
      <c r="A12" s="140"/>
      <c r="B12" s="268">
        <v>1211</v>
      </c>
      <c r="C12" s="133" t="s">
        <v>273</v>
      </c>
      <c r="D12" s="411">
        <v>11000</v>
      </c>
      <c r="E12" s="161">
        <v>11400</v>
      </c>
      <c r="F12" s="274">
        <v>8629.41</v>
      </c>
    </row>
    <row r="13" spans="1:8" x14ac:dyDescent="0.25">
      <c r="A13" s="140"/>
      <c r="B13" s="138">
        <v>1511</v>
      </c>
      <c r="C13" s="133" t="s">
        <v>9</v>
      </c>
      <c r="D13" s="410">
        <v>1800</v>
      </c>
      <c r="E13" s="160">
        <v>1800</v>
      </c>
      <c r="F13" s="274">
        <v>1332.9</v>
      </c>
    </row>
    <row r="14" spans="1:8" x14ac:dyDescent="0.25">
      <c r="A14" s="140"/>
      <c r="B14" s="138">
        <v>1333</v>
      </c>
      <c r="C14" s="133" t="s">
        <v>10</v>
      </c>
      <c r="D14" s="411">
        <v>10000</v>
      </c>
      <c r="E14" s="161">
        <v>9400</v>
      </c>
      <c r="F14" s="274">
        <v>9428.01</v>
      </c>
    </row>
    <row r="15" spans="1:8" x14ac:dyDescent="0.25">
      <c r="A15" s="140"/>
      <c r="B15" s="138">
        <v>1334</v>
      </c>
      <c r="C15" s="133" t="s">
        <v>274</v>
      </c>
      <c r="D15" s="411">
        <v>0</v>
      </c>
      <c r="E15" s="161">
        <v>0</v>
      </c>
      <c r="F15" s="274">
        <v>1.0900000000000001</v>
      </c>
    </row>
    <row r="16" spans="1:8" x14ac:dyDescent="0.25">
      <c r="A16" s="140"/>
      <c r="B16" s="138">
        <v>1337</v>
      </c>
      <c r="C16" s="133" t="s">
        <v>198</v>
      </c>
      <c r="D16" s="412">
        <v>1120</v>
      </c>
      <c r="E16" s="353">
        <v>0</v>
      </c>
      <c r="F16" s="274">
        <v>0</v>
      </c>
    </row>
    <row r="17" spans="1:6" x14ac:dyDescent="0.25">
      <c r="A17" s="140"/>
      <c r="B17" s="138">
        <v>1341</v>
      </c>
      <c r="C17" s="133" t="s">
        <v>11</v>
      </c>
      <c r="D17" s="410">
        <v>25</v>
      </c>
      <c r="E17" s="160">
        <v>25</v>
      </c>
      <c r="F17" s="274">
        <v>25.18</v>
      </c>
    </row>
    <row r="18" spans="1:6" x14ac:dyDescent="0.25">
      <c r="A18" s="140"/>
      <c r="B18" s="138">
        <v>1342</v>
      </c>
      <c r="C18" s="133" t="s">
        <v>179</v>
      </c>
      <c r="D18" s="410">
        <v>10</v>
      </c>
      <c r="E18" s="352">
        <v>0</v>
      </c>
      <c r="F18" s="274">
        <v>0</v>
      </c>
    </row>
    <row r="19" spans="1:6" x14ac:dyDescent="0.25">
      <c r="A19" s="140"/>
      <c r="B19" s="138">
        <v>1343</v>
      </c>
      <c r="C19" s="133" t="s">
        <v>12</v>
      </c>
      <c r="D19" s="413" t="s">
        <v>199</v>
      </c>
      <c r="E19" s="161">
        <v>10</v>
      </c>
      <c r="F19" s="274">
        <v>0</v>
      </c>
    </row>
    <row r="20" spans="1:6" x14ac:dyDescent="0.25">
      <c r="A20" s="140"/>
      <c r="B20" s="138">
        <v>1349</v>
      </c>
      <c r="C20" s="133" t="s">
        <v>200</v>
      </c>
      <c r="D20" s="414">
        <v>0</v>
      </c>
      <c r="E20" s="160">
        <v>25</v>
      </c>
      <c r="F20" s="274">
        <v>17.690000000000001</v>
      </c>
    </row>
    <row r="21" spans="1:6" x14ac:dyDescent="0.25">
      <c r="A21" s="140"/>
      <c r="B21" s="138">
        <v>1361</v>
      </c>
      <c r="C21" s="133" t="s">
        <v>16</v>
      </c>
      <c r="D21" s="410">
        <v>40</v>
      </c>
      <c r="E21" s="160">
        <v>50</v>
      </c>
      <c r="F21" s="274">
        <v>32.51</v>
      </c>
    </row>
    <row r="22" spans="1:6" x14ac:dyDescent="0.25">
      <c r="A22" s="140"/>
      <c r="B22" s="138">
        <v>1381</v>
      </c>
      <c r="C22" s="133" t="s">
        <v>122</v>
      </c>
      <c r="D22" s="410">
        <v>115</v>
      </c>
      <c r="E22" s="160">
        <v>115</v>
      </c>
      <c r="F22" s="274">
        <v>110.5</v>
      </c>
    </row>
    <row r="23" spans="1:6" ht="15.75" thickBot="1" x14ac:dyDescent="0.3">
      <c r="A23" s="458"/>
      <c r="B23" s="136">
        <v>1383</v>
      </c>
      <c r="C23" s="350" t="s">
        <v>201</v>
      </c>
      <c r="D23" s="415">
        <v>100</v>
      </c>
      <c r="E23" s="457">
        <v>0</v>
      </c>
      <c r="F23" s="351">
        <v>444.06</v>
      </c>
    </row>
    <row r="24" spans="1:6" ht="17.25" customHeight="1" thickBot="1" x14ac:dyDescent="0.3">
      <c r="A24" s="247" t="s">
        <v>125</v>
      </c>
      <c r="B24" s="245"/>
      <c r="C24" s="246"/>
      <c r="D24" s="253">
        <f>SUM(D25:D49)</f>
        <v>4143.1499999999996</v>
      </c>
      <c r="E24" s="253">
        <f>SUM(E25:E49)</f>
        <v>4223.1499999999996</v>
      </c>
      <c r="F24" s="252">
        <f>SUM(F25:F49)</f>
        <v>2621.62</v>
      </c>
    </row>
    <row r="25" spans="1:6" x14ac:dyDescent="0.25">
      <c r="A25" s="137">
        <v>1037</v>
      </c>
      <c r="B25" s="130"/>
      <c r="C25" s="131" t="s">
        <v>20</v>
      </c>
      <c r="D25" s="416">
        <v>2500</v>
      </c>
      <c r="E25" s="162">
        <v>2500</v>
      </c>
      <c r="F25" s="273">
        <v>985.03</v>
      </c>
    </row>
    <row r="26" spans="1:6" x14ac:dyDescent="0.25">
      <c r="A26" s="132">
        <v>2141</v>
      </c>
      <c r="B26" s="132"/>
      <c r="C26" s="133" t="s">
        <v>21</v>
      </c>
      <c r="D26" s="410">
        <v>250</v>
      </c>
      <c r="E26" s="160">
        <v>250</v>
      </c>
      <c r="F26" s="274">
        <v>223.64</v>
      </c>
    </row>
    <row r="27" spans="1:6" x14ac:dyDescent="0.25">
      <c r="A27" s="132">
        <v>2310</v>
      </c>
      <c r="B27" s="132"/>
      <c r="C27" s="133" t="s">
        <v>180</v>
      </c>
      <c r="D27" s="410">
        <v>381.15</v>
      </c>
      <c r="E27" s="160">
        <v>381.15</v>
      </c>
      <c r="F27" s="274">
        <v>365.66</v>
      </c>
    </row>
    <row r="28" spans="1:6" x14ac:dyDescent="0.25">
      <c r="A28" s="132">
        <v>3314</v>
      </c>
      <c r="B28" s="132"/>
      <c r="C28" s="133" t="s">
        <v>22</v>
      </c>
      <c r="D28" s="410">
        <v>10</v>
      </c>
      <c r="E28" s="160">
        <v>10</v>
      </c>
      <c r="F28" s="274">
        <v>5.5</v>
      </c>
    </row>
    <row r="29" spans="1:6" x14ac:dyDescent="0.25">
      <c r="A29" s="132">
        <v>3315</v>
      </c>
      <c r="B29" s="132"/>
      <c r="C29" s="133" t="s">
        <v>23</v>
      </c>
      <c r="D29" s="410">
        <v>4</v>
      </c>
      <c r="E29" s="160">
        <v>4</v>
      </c>
      <c r="F29" s="274">
        <v>1.03</v>
      </c>
    </row>
    <row r="30" spans="1:6" x14ac:dyDescent="0.25">
      <c r="A30" s="132">
        <v>3319</v>
      </c>
      <c r="B30" s="132"/>
      <c r="C30" s="140" t="s">
        <v>144</v>
      </c>
      <c r="D30" s="410">
        <v>50</v>
      </c>
      <c r="E30" s="160">
        <v>50</v>
      </c>
      <c r="F30" s="274">
        <v>11.85</v>
      </c>
    </row>
    <row r="31" spans="1:6" x14ac:dyDescent="0.25">
      <c r="A31" s="132">
        <v>3349</v>
      </c>
      <c r="B31" s="132"/>
      <c r="C31" s="133" t="s">
        <v>202</v>
      </c>
      <c r="D31" s="410">
        <v>10</v>
      </c>
      <c r="E31" s="160">
        <v>10</v>
      </c>
      <c r="F31" s="274">
        <v>0</v>
      </c>
    </row>
    <row r="32" spans="1:6" x14ac:dyDescent="0.25">
      <c r="A32" s="132">
        <v>3399</v>
      </c>
      <c r="B32" s="132"/>
      <c r="C32" s="133" t="s">
        <v>26</v>
      </c>
      <c r="D32" s="410">
        <v>10</v>
      </c>
      <c r="E32" s="160">
        <v>15</v>
      </c>
      <c r="F32" s="274">
        <v>0.06</v>
      </c>
    </row>
    <row r="33" spans="1:6" x14ac:dyDescent="0.25">
      <c r="A33" s="132">
        <v>3412</v>
      </c>
      <c r="B33" s="132"/>
      <c r="C33" s="133" t="s">
        <v>126</v>
      </c>
      <c r="D33" s="410">
        <v>5</v>
      </c>
      <c r="E33" s="160">
        <v>5</v>
      </c>
      <c r="F33" s="274">
        <v>0</v>
      </c>
    </row>
    <row r="34" spans="1:6" x14ac:dyDescent="0.25">
      <c r="A34" s="132">
        <v>3421</v>
      </c>
      <c r="B34" s="132"/>
      <c r="C34" s="133" t="s">
        <v>67</v>
      </c>
      <c r="D34" s="410">
        <v>30</v>
      </c>
      <c r="E34" s="160">
        <v>20</v>
      </c>
      <c r="F34" s="274">
        <v>31.31</v>
      </c>
    </row>
    <row r="35" spans="1:6" x14ac:dyDescent="0.25">
      <c r="A35" s="132">
        <v>3419</v>
      </c>
      <c r="B35" s="132"/>
      <c r="C35" s="133" t="s">
        <v>181</v>
      </c>
      <c r="D35" s="410">
        <v>0</v>
      </c>
      <c r="E35" s="160">
        <v>0</v>
      </c>
      <c r="F35" s="274">
        <v>20</v>
      </c>
    </row>
    <row r="36" spans="1:6" x14ac:dyDescent="0.25">
      <c r="A36" s="132">
        <v>3429</v>
      </c>
      <c r="B36" s="132"/>
      <c r="C36" s="133" t="s">
        <v>27</v>
      </c>
      <c r="D36" s="410">
        <v>30</v>
      </c>
      <c r="E36" s="160">
        <v>30</v>
      </c>
      <c r="F36" s="274">
        <v>24.3</v>
      </c>
    </row>
    <row r="37" spans="1:6" x14ac:dyDescent="0.25">
      <c r="A37" s="132">
        <v>3511</v>
      </c>
      <c r="B37" s="132"/>
      <c r="C37" s="133" t="s">
        <v>28</v>
      </c>
      <c r="D37" s="410">
        <v>50</v>
      </c>
      <c r="E37" s="160">
        <v>50</v>
      </c>
      <c r="F37" s="274">
        <v>0</v>
      </c>
    </row>
    <row r="38" spans="1:6" x14ac:dyDescent="0.25">
      <c r="A38" s="132">
        <v>3612</v>
      </c>
      <c r="B38" s="132"/>
      <c r="C38" s="133" t="s">
        <v>51</v>
      </c>
      <c r="D38" s="410">
        <v>350</v>
      </c>
      <c r="E38" s="160">
        <v>350</v>
      </c>
      <c r="F38" s="274">
        <v>296.13</v>
      </c>
    </row>
    <row r="39" spans="1:6" x14ac:dyDescent="0.25">
      <c r="A39" s="134">
        <v>3631</v>
      </c>
      <c r="B39" s="134"/>
      <c r="C39" s="135" t="s">
        <v>203</v>
      </c>
      <c r="D39" s="417">
        <v>0</v>
      </c>
      <c r="E39" s="354" t="s">
        <v>204</v>
      </c>
      <c r="F39" s="270">
        <v>1.56</v>
      </c>
    </row>
    <row r="40" spans="1:6" x14ac:dyDescent="0.25">
      <c r="A40" s="134">
        <v>3632</v>
      </c>
      <c r="B40" s="134"/>
      <c r="C40" s="135" t="s">
        <v>29</v>
      </c>
      <c r="D40" s="418">
        <v>40</v>
      </c>
      <c r="E40" s="163">
        <v>40</v>
      </c>
      <c r="F40" s="270">
        <v>22.22</v>
      </c>
    </row>
    <row r="41" spans="1:6" x14ac:dyDescent="0.25">
      <c r="A41" s="134">
        <v>3639</v>
      </c>
      <c r="B41" s="134"/>
      <c r="C41" s="135" t="s">
        <v>128</v>
      </c>
      <c r="D41" s="418">
        <v>350</v>
      </c>
      <c r="E41" s="163">
        <v>350</v>
      </c>
      <c r="F41" s="270">
        <v>446.37</v>
      </c>
    </row>
    <row r="42" spans="1:6" x14ac:dyDescent="0.25">
      <c r="A42" s="130"/>
      <c r="B42" s="130"/>
      <c r="C42" s="131" t="s">
        <v>127</v>
      </c>
      <c r="D42" s="416"/>
      <c r="E42" s="162"/>
      <c r="F42" s="319"/>
    </row>
    <row r="43" spans="1:6" x14ac:dyDescent="0.25">
      <c r="A43" s="130">
        <v>3722</v>
      </c>
      <c r="B43" s="130"/>
      <c r="C43" s="131" t="s">
        <v>31</v>
      </c>
      <c r="D43" s="416">
        <v>20</v>
      </c>
      <c r="E43" s="162">
        <v>90</v>
      </c>
      <c r="F43" s="319">
        <v>117.09</v>
      </c>
    </row>
    <row r="44" spans="1:6" x14ac:dyDescent="0.25">
      <c r="A44" s="130">
        <v>3745</v>
      </c>
      <c r="B44" s="130"/>
      <c r="C44" s="131" t="s">
        <v>119</v>
      </c>
      <c r="D44" s="416">
        <v>15</v>
      </c>
      <c r="E44" s="162">
        <v>25</v>
      </c>
      <c r="F44" s="274">
        <v>0.8</v>
      </c>
    </row>
    <row r="45" spans="1:6" x14ac:dyDescent="0.25">
      <c r="A45" s="130">
        <v>4351</v>
      </c>
      <c r="B45" s="130"/>
      <c r="C45" s="131" t="s">
        <v>145</v>
      </c>
      <c r="D45" s="416"/>
      <c r="E45" s="162">
        <v>0</v>
      </c>
      <c r="F45" s="274">
        <v>27.64</v>
      </c>
    </row>
    <row r="46" spans="1:6" x14ac:dyDescent="0.25">
      <c r="A46" s="130">
        <v>5512</v>
      </c>
      <c r="B46" s="130"/>
      <c r="C46" s="131" t="s">
        <v>182</v>
      </c>
      <c r="D46" s="456">
        <v>0</v>
      </c>
      <c r="E46" s="162">
        <v>0</v>
      </c>
      <c r="F46" s="274">
        <v>14.52</v>
      </c>
    </row>
    <row r="47" spans="1:6" x14ac:dyDescent="0.25">
      <c r="A47" s="132">
        <v>6171</v>
      </c>
      <c r="B47" s="132"/>
      <c r="C47" s="133" t="s">
        <v>32</v>
      </c>
      <c r="D47" s="410">
        <v>28</v>
      </c>
      <c r="E47" s="160">
        <v>28</v>
      </c>
      <c r="F47" s="274">
        <v>25.08</v>
      </c>
    </row>
    <row r="48" spans="1:6" x14ac:dyDescent="0.25">
      <c r="A48" s="132">
        <v>6310</v>
      </c>
      <c r="B48" s="132"/>
      <c r="C48" s="133" t="s">
        <v>33</v>
      </c>
      <c r="D48" s="410">
        <v>5</v>
      </c>
      <c r="E48" s="160">
        <v>5</v>
      </c>
      <c r="F48" s="274">
        <v>1.83</v>
      </c>
    </row>
    <row r="49" spans="1:6" ht="15.75" thickBot="1" x14ac:dyDescent="0.3">
      <c r="A49" s="136">
        <v>6409</v>
      </c>
      <c r="B49" s="136"/>
      <c r="C49" s="135" t="s">
        <v>34</v>
      </c>
      <c r="D49" s="419">
        <v>5</v>
      </c>
      <c r="E49" s="164">
        <v>10</v>
      </c>
      <c r="F49" s="276">
        <v>0</v>
      </c>
    </row>
    <row r="50" spans="1:6" x14ac:dyDescent="0.25">
      <c r="A50" s="244" t="s">
        <v>129</v>
      </c>
      <c r="B50" s="248"/>
      <c r="C50" s="249"/>
      <c r="D50" s="254">
        <f>SUM(D51)</f>
        <v>100</v>
      </c>
      <c r="E50" s="254">
        <f>SUM(E51:E51)</f>
        <v>100</v>
      </c>
      <c r="F50" s="255">
        <f>SUM(F51)</f>
        <v>92.27</v>
      </c>
    </row>
    <row r="51" spans="1:6" ht="15.75" thickBot="1" x14ac:dyDescent="0.3">
      <c r="A51" s="132">
        <v>3639</v>
      </c>
      <c r="B51" s="132"/>
      <c r="C51" s="140" t="s">
        <v>130</v>
      </c>
      <c r="D51" s="420">
        <v>100</v>
      </c>
      <c r="E51" s="166">
        <v>100</v>
      </c>
      <c r="F51" s="154">
        <v>92.27</v>
      </c>
    </row>
    <row r="52" spans="1:6" ht="15.75" thickBot="1" x14ac:dyDescent="0.3">
      <c r="A52" s="250" t="s">
        <v>131</v>
      </c>
      <c r="B52" s="245"/>
      <c r="C52" s="246"/>
      <c r="D52" s="256">
        <f>SUM(D53:D59)</f>
        <v>5125.67</v>
      </c>
      <c r="E52" s="256">
        <f>SUM(E53:E59)</f>
        <v>13629.33</v>
      </c>
      <c r="F52" s="257">
        <f>SUM(F53:F59)</f>
        <v>11864.79</v>
      </c>
    </row>
    <row r="53" spans="1:6" x14ac:dyDescent="0.25">
      <c r="A53" s="157"/>
      <c r="B53" s="130">
        <v>4111</v>
      </c>
      <c r="C53" s="158" t="s">
        <v>146</v>
      </c>
      <c r="D53" s="421">
        <v>0</v>
      </c>
      <c r="E53" s="165">
        <v>0</v>
      </c>
      <c r="F53" s="155">
        <v>1782.25</v>
      </c>
    </row>
    <row r="54" spans="1:6" x14ac:dyDescent="0.25">
      <c r="A54" s="156"/>
      <c r="B54" s="156">
        <v>4112</v>
      </c>
      <c r="C54" s="350" t="s">
        <v>141</v>
      </c>
      <c r="D54" s="422">
        <v>462.3</v>
      </c>
      <c r="E54" s="396">
        <v>500</v>
      </c>
      <c r="F54" s="397">
        <v>385.25</v>
      </c>
    </row>
    <row r="55" spans="1:6" x14ac:dyDescent="0.25">
      <c r="A55" s="132"/>
      <c r="B55" s="467">
        <v>4116</v>
      </c>
      <c r="C55" s="140" t="s">
        <v>276</v>
      </c>
      <c r="D55" s="411">
        <v>616.75</v>
      </c>
      <c r="E55" s="166">
        <v>0</v>
      </c>
      <c r="F55" s="274">
        <v>687.14</v>
      </c>
    </row>
    <row r="56" spans="1:6" x14ac:dyDescent="0.25">
      <c r="A56" s="156"/>
      <c r="B56" s="156">
        <v>4122</v>
      </c>
      <c r="C56" s="350" t="s">
        <v>183</v>
      </c>
      <c r="D56" s="423">
        <v>0</v>
      </c>
      <c r="E56" s="398">
        <v>0</v>
      </c>
      <c r="F56" s="399">
        <v>1349</v>
      </c>
    </row>
    <row r="57" spans="1:6" x14ac:dyDescent="0.25">
      <c r="A57" s="134"/>
      <c r="B57" s="134">
        <v>4129</v>
      </c>
      <c r="C57" s="135" t="s">
        <v>205</v>
      </c>
      <c r="D57" s="424">
        <v>0</v>
      </c>
      <c r="E57" s="167">
        <v>0</v>
      </c>
      <c r="F57" s="270">
        <v>29</v>
      </c>
    </row>
    <row r="58" spans="1:6" x14ac:dyDescent="0.25">
      <c r="A58" s="132" t="s">
        <v>186</v>
      </c>
      <c r="B58" s="132">
        <v>4216</v>
      </c>
      <c r="C58" s="133" t="s">
        <v>268</v>
      </c>
      <c r="D58" s="420">
        <v>3731.62</v>
      </c>
      <c r="E58" s="166">
        <v>12814.33</v>
      </c>
      <c r="F58" s="274">
        <v>7436.31</v>
      </c>
    </row>
    <row r="59" spans="1:6" ht="15.75" thickBot="1" x14ac:dyDescent="0.3">
      <c r="A59" s="355">
        <v>6330</v>
      </c>
      <c r="B59" s="355">
        <v>4134</v>
      </c>
      <c r="C59" s="356" t="s">
        <v>136</v>
      </c>
      <c r="D59" s="425">
        <v>315</v>
      </c>
      <c r="E59" s="269">
        <v>315</v>
      </c>
      <c r="F59" s="275">
        <v>195.84</v>
      </c>
    </row>
    <row r="60" spans="1:6" ht="15.75" thickBot="1" x14ac:dyDescent="0.3">
      <c r="A60" s="260" t="s">
        <v>132</v>
      </c>
      <c r="B60" s="261"/>
      <c r="C60" s="262"/>
      <c r="D60" s="243">
        <f>SUM(D6,D24,D50,D52)</f>
        <v>43263.82</v>
      </c>
      <c r="E60" s="243">
        <f>SUM(E6,E24,E50,E52)</f>
        <v>52857.48</v>
      </c>
      <c r="F60" s="239">
        <f>SUM(F6,F24,F50,F52)</f>
        <v>42962.3</v>
      </c>
    </row>
    <row r="61" spans="1:6" x14ac:dyDescent="0.25">
      <c r="A61" s="205"/>
      <c r="B61" s="271">
        <v>8123</v>
      </c>
      <c r="C61" s="334" t="s">
        <v>184</v>
      </c>
      <c r="D61" s="426">
        <v>0</v>
      </c>
      <c r="E61" s="291">
        <v>4029.99</v>
      </c>
      <c r="F61" s="335">
        <v>3742.33</v>
      </c>
    </row>
    <row r="62" spans="1:6" x14ac:dyDescent="0.25">
      <c r="A62" s="357"/>
      <c r="B62" s="358">
        <v>8123</v>
      </c>
      <c r="C62" s="111" t="s">
        <v>206</v>
      </c>
      <c r="D62" s="465">
        <v>2424.8000000000002</v>
      </c>
      <c r="E62" s="359">
        <v>0</v>
      </c>
      <c r="F62" s="360">
        <v>1225.6400000000001</v>
      </c>
    </row>
    <row r="63" spans="1:6" ht="15.75" thickBot="1" x14ac:dyDescent="0.3">
      <c r="A63" s="330"/>
      <c r="B63" s="331">
        <v>8123</v>
      </c>
      <c r="C63" s="332" t="s">
        <v>185</v>
      </c>
      <c r="D63" s="427">
        <v>0</v>
      </c>
      <c r="E63" s="342">
        <v>6354.55</v>
      </c>
      <c r="F63" s="333">
        <v>3509.28</v>
      </c>
    </row>
    <row r="64" spans="1:6" ht="15.75" thickBot="1" x14ac:dyDescent="0.3">
      <c r="A64" s="263" t="s">
        <v>140</v>
      </c>
      <c r="B64" s="264"/>
      <c r="C64" s="265"/>
      <c r="D64" s="257">
        <f>SUM(D61:D63)</f>
        <v>2424.8000000000002</v>
      </c>
      <c r="E64" s="257">
        <f>SUM(E61:E63)</f>
        <v>10384.540000000001</v>
      </c>
      <c r="F64" s="272">
        <f>SUM(F61:F63)</f>
        <v>8477.25</v>
      </c>
    </row>
    <row r="65" spans="1:6" ht="16.5" thickBot="1" x14ac:dyDescent="0.3">
      <c r="A65" s="314" t="s">
        <v>178</v>
      </c>
      <c r="B65" s="315"/>
      <c r="C65" s="316"/>
      <c r="D65" s="462">
        <f>SUM(D60,D64)</f>
        <v>45688.62</v>
      </c>
      <c r="E65" s="462">
        <f>SUM(E60,E64)</f>
        <v>63242.020000000004</v>
      </c>
      <c r="F65" s="463">
        <f>SUM(F60,F64)</f>
        <v>51439.55</v>
      </c>
    </row>
  </sheetData>
  <sheetProtection algorithmName="SHA-512" hashValue="hSZ75mR/x6Fw6lrpF4hRqg9WhHwy8WtPZ/SP88+SGA1JSnyr0Ab4j0e8OsM2Uc8cAcuIzHvele8wVpKGuGYG/A==" saltValue="81OJcF2At6QQ2Dy83CcQzA==" spinCount="100000" sheet="1" objects="1" scenarios="1" selectLockedCells="1" selectUnlockedCells="1"/>
  <mergeCells count="2">
    <mergeCell ref="A1:F1"/>
    <mergeCell ref="A2:F2"/>
  </mergeCells>
  <pageMargins left="0.25" right="0.25" top="0.75" bottom="0.75" header="0.3" footer="0.3"/>
  <pageSetup paperSize="9" scale="7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41"/>
  <sheetViews>
    <sheetView tabSelected="1" topLeftCell="A118" zoomScale="98" zoomScaleNormal="98" workbookViewId="0">
      <selection activeCell="C123" sqref="B123:F123"/>
    </sheetView>
  </sheetViews>
  <sheetFormatPr defaultRowHeight="15" x14ac:dyDescent="0.25"/>
  <cols>
    <col min="1" max="1" width="2.28515625" customWidth="1"/>
    <col min="2" max="2" width="7.7109375" customWidth="1"/>
    <col min="3" max="3" width="59.42578125" customWidth="1"/>
    <col min="4" max="4" width="13.140625" customWidth="1"/>
    <col min="5" max="5" width="11.5703125" customWidth="1"/>
    <col min="6" max="6" width="13.42578125" customWidth="1"/>
    <col min="7" max="8" width="12.85546875" customWidth="1"/>
    <col min="9" max="9" width="12.85546875" style="329" customWidth="1"/>
    <col min="10" max="10" width="12.5703125" customWidth="1"/>
    <col min="11" max="11" width="12.85546875" bestFit="1" customWidth="1"/>
  </cols>
  <sheetData>
    <row r="1" spans="2:9" ht="19.5" thickBot="1" x14ac:dyDescent="0.35">
      <c r="B1" s="18"/>
      <c r="C1" s="16"/>
      <c r="D1" s="477" t="s">
        <v>197</v>
      </c>
      <c r="E1" s="478"/>
      <c r="F1" s="478"/>
      <c r="G1" s="479"/>
      <c r="H1" s="151" t="s">
        <v>160</v>
      </c>
      <c r="I1" s="321" t="s">
        <v>162</v>
      </c>
    </row>
    <row r="2" spans="2:9" ht="18.75" x14ac:dyDescent="0.3">
      <c r="B2" s="145" t="s">
        <v>120</v>
      </c>
      <c r="C2" s="144" t="s">
        <v>196</v>
      </c>
      <c r="D2" s="480" t="s">
        <v>176</v>
      </c>
      <c r="E2" s="481"/>
      <c r="F2" s="308" t="s">
        <v>133</v>
      </c>
      <c r="G2" s="309" t="s">
        <v>138</v>
      </c>
      <c r="H2" s="170" t="s">
        <v>161</v>
      </c>
      <c r="I2" s="322" t="s">
        <v>163</v>
      </c>
    </row>
    <row r="3" spans="2:9" ht="19.5" thickBot="1" x14ac:dyDescent="0.35">
      <c r="B3" s="145" t="s">
        <v>121</v>
      </c>
      <c r="C3" s="144"/>
      <c r="D3" s="482" t="s">
        <v>177</v>
      </c>
      <c r="E3" s="483"/>
      <c r="F3" s="310" t="s">
        <v>134</v>
      </c>
      <c r="G3" s="311" t="s">
        <v>139</v>
      </c>
      <c r="H3" s="170">
        <v>2020</v>
      </c>
      <c r="I3" s="323">
        <v>44135</v>
      </c>
    </row>
    <row r="4" spans="2:9" ht="19.5" thickBot="1" x14ac:dyDescent="0.35">
      <c r="B4" s="19"/>
      <c r="C4" s="17"/>
      <c r="D4" s="312" t="s">
        <v>39</v>
      </c>
      <c r="E4" s="312" t="s">
        <v>40</v>
      </c>
      <c r="F4" s="310" t="s">
        <v>41</v>
      </c>
      <c r="G4" s="313"/>
      <c r="H4" s="203"/>
      <c r="I4" s="324"/>
    </row>
    <row r="5" spans="2:9" ht="15.75" thickBot="1" x14ac:dyDescent="0.3">
      <c r="B5" s="184">
        <v>1014</v>
      </c>
      <c r="C5" s="259" t="s">
        <v>171</v>
      </c>
      <c r="D5" s="336">
        <v>5</v>
      </c>
      <c r="E5" s="337"/>
      <c r="F5" s="338"/>
      <c r="G5" s="428">
        <f t="shared" ref="G5:G109" si="0">SUM(D5:F5)</f>
        <v>5</v>
      </c>
      <c r="H5" s="299">
        <v>5</v>
      </c>
      <c r="I5" s="408">
        <v>0.08</v>
      </c>
    </row>
    <row r="6" spans="2:9" x14ac:dyDescent="0.25">
      <c r="B6" s="147">
        <v>1037</v>
      </c>
      <c r="C6" s="172" t="s">
        <v>217</v>
      </c>
      <c r="D6" s="221">
        <v>3196</v>
      </c>
      <c r="E6" s="220"/>
      <c r="F6" s="213"/>
      <c r="G6" s="429">
        <f t="shared" si="0"/>
        <v>3196</v>
      </c>
      <c r="H6" s="300">
        <v>4331</v>
      </c>
      <c r="I6" s="445">
        <v>2458.5100000000002</v>
      </c>
    </row>
    <row r="7" spans="2:9" ht="15.75" thickBot="1" x14ac:dyDescent="0.3">
      <c r="B7" s="146"/>
      <c r="C7" s="31" t="s">
        <v>218</v>
      </c>
      <c r="D7" s="225"/>
      <c r="E7" s="227"/>
      <c r="F7" s="229"/>
      <c r="G7" s="430"/>
      <c r="H7" s="340"/>
      <c r="I7" s="446"/>
    </row>
    <row r="8" spans="2:9" x14ac:dyDescent="0.25">
      <c r="B8" s="171">
        <v>2141</v>
      </c>
      <c r="C8" s="179" t="s">
        <v>238</v>
      </c>
      <c r="D8" s="284">
        <v>552</v>
      </c>
      <c r="E8" s="223"/>
      <c r="F8" s="218"/>
      <c r="G8" s="431">
        <f t="shared" si="0"/>
        <v>552</v>
      </c>
      <c r="H8" s="297">
        <v>300</v>
      </c>
      <c r="I8" s="447">
        <v>116</v>
      </c>
    </row>
    <row r="9" spans="2:9" ht="15.75" thickBot="1" x14ac:dyDescent="0.3">
      <c r="B9" s="173"/>
      <c r="C9" s="403" t="s">
        <v>246</v>
      </c>
      <c r="D9" s="224"/>
      <c r="E9" s="223"/>
      <c r="F9" s="224"/>
      <c r="G9" s="431"/>
      <c r="H9" s="297"/>
      <c r="I9" s="446"/>
    </row>
    <row r="10" spans="2:9" x14ac:dyDescent="0.25">
      <c r="B10" s="206">
        <v>2212</v>
      </c>
      <c r="C10" s="31" t="s">
        <v>237</v>
      </c>
      <c r="D10" s="211">
        <v>3000</v>
      </c>
      <c r="E10" s="212"/>
      <c r="F10" s="213"/>
      <c r="G10" s="429">
        <f t="shared" si="0"/>
        <v>3000</v>
      </c>
      <c r="H10" s="293">
        <v>1230</v>
      </c>
      <c r="I10" s="448">
        <v>439.32</v>
      </c>
    </row>
    <row r="11" spans="2:9" ht="15.75" thickBot="1" x14ac:dyDescent="0.3">
      <c r="B11" s="146"/>
      <c r="C11" s="176" t="s">
        <v>236</v>
      </c>
      <c r="D11" s="222"/>
      <c r="E11" s="223"/>
      <c r="F11" s="224"/>
      <c r="G11" s="431"/>
      <c r="H11" s="295"/>
      <c r="I11" s="448"/>
    </row>
    <row r="12" spans="2:9" x14ac:dyDescent="0.25">
      <c r="B12" s="267">
        <v>2219</v>
      </c>
      <c r="C12" s="183" t="s">
        <v>170</v>
      </c>
      <c r="D12" s="211">
        <v>600</v>
      </c>
      <c r="E12" s="212"/>
      <c r="F12" s="215">
        <v>1000</v>
      </c>
      <c r="G12" s="429">
        <f t="shared" si="0"/>
        <v>1600</v>
      </c>
      <c r="H12" s="293">
        <v>300</v>
      </c>
      <c r="I12" s="449">
        <v>67.66</v>
      </c>
    </row>
    <row r="13" spans="2:9" ht="15.75" thickBot="1" x14ac:dyDescent="0.3">
      <c r="B13" s="180"/>
      <c r="C13" s="210" t="s">
        <v>291</v>
      </c>
      <c r="D13" s="222"/>
      <c r="E13" s="223"/>
      <c r="F13" s="394"/>
      <c r="G13" s="430"/>
      <c r="H13" s="294"/>
      <c r="I13" s="450"/>
    </row>
    <row r="14" spans="2:9" ht="15.75" thickBot="1" x14ac:dyDescent="0.3">
      <c r="B14" s="184">
        <v>2221</v>
      </c>
      <c r="C14" s="185" t="s">
        <v>135</v>
      </c>
      <c r="D14" s="216">
        <v>50</v>
      </c>
      <c r="E14" s="217"/>
      <c r="F14" s="218"/>
      <c r="G14" s="431">
        <f t="shared" si="0"/>
        <v>50</v>
      </c>
      <c r="H14" s="292">
        <v>50</v>
      </c>
      <c r="I14" s="448">
        <v>2.36</v>
      </c>
    </row>
    <row r="15" spans="2:9" ht="15.75" thickBot="1" x14ac:dyDescent="0.3">
      <c r="B15" s="184">
        <v>2229</v>
      </c>
      <c r="C15" s="185" t="s">
        <v>219</v>
      </c>
      <c r="D15" s="216">
        <v>15</v>
      </c>
      <c r="E15" s="217"/>
      <c r="F15" s="395"/>
      <c r="G15" s="428">
        <f>SUM(D15:F15)</f>
        <v>15</v>
      </c>
      <c r="H15" s="299">
        <v>0</v>
      </c>
      <c r="I15" s="451">
        <v>4.17</v>
      </c>
    </row>
    <row r="16" spans="2:9" ht="15.75" thickBot="1" x14ac:dyDescent="0.3">
      <c r="B16" s="147">
        <v>2292</v>
      </c>
      <c r="C16" s="474" t="s">
        <v>290</v>
      </c>
      <c r="D16" s="221"/>
      <c r="E16" s="212">
        <v>343.25</v>
      </c>
      <c r="F16" s="218"/>
      <c r="G16" s="431">
        <f t="shared" si="0"/>
        <v>343.25</v>
      </c>
      <c r="H16" s="292">
        <v>264.92</v>
      </c>
      <c r="I16" s="459">
        <v>264.92</v>
      </c>
    </row>
    <row r="17" spans="2:9" x14ac:dyDescent="0.25">
      <c r="B17" s="147">
        <v>2310</v>
      </c>
      <c r="C17" s="460" t="s">
        <v>277</v>
      </c>
      <c r="D17" s="221">
        <v>250</v>
      </c>
      <c r="E17" s="220"/>
      <c r="F17" s="215">
        <v>1535</v>
      </c>
      <c r="G17" s="429">
        <f t="shared" si="0"/>
        <v>1785</v>
      </c>
      <c r="H17" s="293">
        <v>420</v>
      </c>
      <c r="I17" s="445">
        <v>65.33</v>
      </c>
    </row>
    <row r="18" spans="2:9" x14ac:dyDescent="0.25">
      <c r="B18" s="146"/>
      <c r="C18" s="461" t="s">
        <v>278</v>
      </c>
      <c r="D18" s="214"/>
      <c r="E18" s="218"/>
      <c r="F18" s="393"/>
      <c r="G18" s="431"/>
      <c r="H18" s="295"/>
      <c r="I18" s="447"/>
    </row>
    <row r="19" spans="2:9" x14ac:dyDescent="0.25">
      <c r="B19" s="146"/>
      <c r="C19" s="461" t="s">
        <v>289</v>
      </c>
      <c r="D19" s="214"/>
      <c r="E19" s="218"/>
      <c r="F19" s="393"/>
      <c r="G19" s="431"/>
      <c r="H19" s="295"/>
      <c r="I19" s="447"/>
    </row>
    <row r="20" spans="2:9" ht="15.75" thickBot="1" x14ac:dyDescent="0.3">
      <c r="B20" s="175"/>
      <c r="C20" s="403" t="s">
        <v>288</v>
      </c>
      <c r="D20" s="225"/>
      <c r="E20" s="227"/>
      <c r="F20" s="394"/>
      <c r="G20" s="430"/>
      <c r="H20" s="294"/>
      <c r="I20" s="446"/>
    </row>
    <row r="21" spans="2:9" x14ac:dyDescent="0.25">
      <c r="B21" s="177">
        <v>2321</v>
      </c>
      <c r="C21" s="182" t="s">
        <v>220</v>
      </c>
      <c r="D21" s="222">
        <v>380</v>
      </c>
      <c r="E21" s="382"/>
      <c r="F21" s="381"/>
      <c r="G21" s="431">
        <f t="shared" si="0"/>
        <v>380</v>
      </c>
      <c r="H21" s="292">
        <v>315</v>
      </c>
      <c r="I21" s="448">
        <v>113.84</v>
      </c>
    </row>
    <row r="22" spans="2:9" ht="15.75" thickBot="1" x14ac:dyDescent="0.3">
      <c r="B22" s="177"/>
      <c r="C22" s="182" t="s">
        <v>269</v>
      </c>
      <c r="D22" s="383"/>
      <c r="E22" s="382"/>
      <c r="F22" s="381"/>
      <c r="G22" s="391"/>
      <c r="H22" s="295"/>
      <c r="I22" s="448"/>
    </row>
    <row r="23" spans="2:9" ht="15.75" thickBot="1" x14ac:dyDescent="0.3">
      <c r="B23" s="147">
        <v>2341</v>
      </c>
      <c r="C23" s="179" t="s">
        <v>221</v>
      </c>
      <c r="D23" s="211">
        <v>50</v>
      </c>
      <c r="E23" s="212"/>
      <c r="F23" s="213"/>
      <c r="G23" s="429">
        <f t="shared" si="0"/>
        <v>50</v>
      </c>
      <c r="H23" s="293">
        <v>636</v>
      </c>
      <c r="I23" s="449">
        <v>729.71</v>
      </c>
    </row>
    <row r="24" spans="2:9" x14ac:dyDescent="0.25">
      <c r="B24" s="267">
        <v>3111</v>
      </c>
      <c r="C24" s="183" t="s">
        <v>275</v>
      </c>
      <c r="D24" s="211">
        <v>135</v>
      </c>
      <c r="E24" s="212">
        <v>503</v>
      </c>
      <c r="F24" s="215">
        <v>200</v>
      </c>
      <c r="G24" s="429">
        <f t="shared" si="0"/>
        <v>838</v>
      </c>
      <c r="H24" s="293">
        <v>7007.55</v>
      </c>
      <c r="I24" s="449">
        <v>4321.5</v>
      </c>
    </row>
    <row r="25" spans="2:9" x14ac:dyDescent="0.25">
      <c r="B25" s="177"/>
      <c r="C25" s="194" t="s">
        <v>223</v>
      </c>
      <c r="D25" s="383"/>
      <c r="E25" s="382"/>
      <c r="F25" s="384"/>
      <c r="G25" s="391"/>
      <c r="H25" s="295"/>
      <c r="I25" s="448"/>
    </row>
    <row r="26" spans="2:9" ht="15.75" thickBot="1" x14ac:dyDescent="0.3">
      <c r="B26" s="177"/>
      <c r="C26" s="400" t="s">
        <v>224</v>
      </c>
      <c r="D26" s="385"/>
      <c r="E26" s="386"/>
      <c r="F26" s="387"/>
      <c r="G26" s="432"/>
      <c r="H26" s="294"/>
      <c r="I26" s="448"/>
    </row>
    <row r="27" spans="2:9" x14ac:dyDescent="0.25">
      <c r="B27" s="171">
        <v>3113</v>
      </c>
      <c r="C27" s="179" t="s">
        <v>214</v>
      </c>
      <c r="D27" s="222">
        <v>775</v>
      </c>
      <c r="E27" s="223">
        <v>1250</v>
      </c>
      <c r="F27" s="381"/>
      <c r="G27" s="431">
        <f t="shared" ref="G27" si="1">SUM(D27:F27)</f>
        <v>2025</v>
      </c>
      <c r="H27" s="297">
        <v>5589.99</v>
      </c>
      <c r="I27" s="445">
        <v>5722.07</v>
      </c>
    </row>
    <row r="28" spans="2:9" x14ac:dyDescent="0.25">
      <c r="B28" s="180"/>
      <c r="C28" s="392" t="s">
        <v>240</v>
      </c>
      <c r="D28" s="383"/>
      <c r="E28" s="382"/>
      <c r="F28" s="381"/>
      <c r="G28" s="391"/>
      <c r="H28" s="297"/>
      <c r="I28" s="447"/>
    </row>
    <row r="29" spans="2:9" ht="15.75" thickBot="1" x14ac:dyDescent="0.3">
      <c r="B29" s="180"/>
      <c r="C29" s="401" t="s">
        <v>239</v>
      </c>
      <c r="D29" s="383"/>
      <c r="E29" s="382"/>
      <c r="F29" s="381"/>
      <c r="G29" s="391"/>
      <c r="H29" s="298"/>
      <c r="I29" s="446"/>
    </row>
    <row r="30" spans="2:9" x14ac:dyDescent="0.25">
      <c r="B30" s="171">
        <v>3141</v>
      </c>
      <c r="C30" s="179" t="s">
        <v>147</v>
      </c>
      <c r="D30" s="211">
        <v>190</v>
      </c>
      <c r="E30" s="212">
        <v>600</v>
      </c>
      <c r="F30" s="213">
        <v>180</v>
      </c>
      <c r="G30" s="429">
        <f t="shared" si="0"/>
        <v>970</v>
      </c>
      <c r="H30" s="293">
        <v>930</v>
      </c>
      <c r="I30" s="448">
        <v>511.13</v>
      </c>
    </row>
    <row r="31" spans="2:9" x14ac:dyDescent="0.25">
      <c r="B31" s="180"/>
      <c r="C31" s="182" t="s">
        <v>215</v>
      </c>
      <c r="D31" s="222"/>
      <c r="E31" s="223"/>
      <c r="F31" s="224"/>
      <c r="G31" s="431"/>
      <c r="H31" s="295"/>
      <c r="I31" s="448"/>
    </row>
    <row r="32" spans="2:9" ht="15.75" thickBot="1" x14ac:dyDescent="0.3">
      <c r="B32" s="186"/>
      <c r="C32" s="181" t="s">
        <v>216</v>
      </c>
      <c r="D32" s="228"/>
      <c r="E32" s="226"/>
      <c r="F32" s="229"/>
      <c r="G32" s="430"/>
      <c r="H32" s="294"/>
      <c r="I32" s="448"/>
    </row>
    <row r="33" spans="2:9" ht="15.75" thickBot="1" x14ac:dyDescent="0.3">
      <c r="B33" s="184">
        <v>3314</v>
      </c>
      <c r="C33" s="185" t="s">
        <v>222</v>
      </c>
      <c r="D33" s="216">
        <v>540</v>
      </c>
      <c r="E33" s="217"/>
      <c r="F33" s="219"/>
      <c r="G33" s="428">
        <f t="shared" si="0"/>
        <v>540</v>
      </c>
      <c r="H33" s="299">
        <v>555</v>
      </c>
      <c r="I33" s="408">
        <v>340.28</v>
      </c>
    </row>
    <row r="34" spans="2:9" ht="15.75" thickBot="1" x14ac:dyDescent="0.3">
      <c r="B34" s="184">
        <v>3315</v>
      </c>
      <c r="C34" s="185" t="s">
        <v>241</v>
      </c>
      <c r="D34" s="216">
        <v>155</v>
      </c>
      <c r="E34" s="217"/>
      <c r="F34" s="219"/>
      <c r="G34" s="428">
        <f t="shared" si="0"/>
        <v>155</v>
      </c>
      <c r="H34" s="299">
        <v>225</v>
      </c>
      <c r="I34" s="408">
        <v>151.71</v>
      </c>
    </row>
    <row r="35" spans="2:9" x14ac:dyDescent="0.25">
      <c r="B35" s="285">
        <v>3319</v>
      </c>
      <c r="C35" s="188" t="s">
        <v>169</v>
      </c>
      <c r="D35" s="222">
        <v>999</v>
      </c>
      <c r="E35" s="223"/>
      <c r="F35" s="224">
        <v>1940</v>
      </c>
      <c r="G35" s="431">
        <f t="shared" ref="G35" si="2">SUM(D35:F35)</f>
        <v>2939</v>
      </c>
      <c r="H35" s="292">
        <v>805</v>
      </c>
      <c r="I35" s="449">
        <v>1430.94</v>
      </c>
    </row>
    <row r="36" spans="2:9" x14ac:dyDescent="0.25">
      <c r="B36" s="180"/>
      <c r="C36" s="472" t="s">
        <v>287</v>
      </c>
      <c r="D36" s="222"/>
      <c r="E36" s="223"/>
      <c r="F36" s="224"/>
      <c r="G36" s="431"/>
      <c r="H36" s="292"/>
      <c r="I36" s="448"/>
    </row>
    <row r="37" spans="2:9" ht="15.75" thickBot="1" x14ac:dyDescent="0.3">
      <c r="B37" s="180"/>
      <c r="C37" s="464" t="s">
        <v>267</v>
      </c>
      <c r="D37" s="222"/>
      <c r="E37" s="223"/>
      <c r="F37" s="224"/>
      <c r="G37" s="431"/>
      <c r="H37" s="295"/>
      <c r="I37" s="448"/>
    </row>
    <row r="38" spans="2:9" x14ac:dyDescent="0.25">
      <c r="B38" s="171">
        <v>3326</v>
      </c>
      <c r="C38" s="188" t="s">
        <v>148</v>
      </c>
      <c r="D38" s="211">
        <v>50</v>
      </c>
      <c r="E38" s="212"/>
      <c r="F38" s="473">
        <v>100</v>
      </c>
      <c r="G38" s="429">
        <f t="shared" ref="G38" si="3">SUM(D38:F38)</f>
        <v>150</v>
      </c>
      <c r="H38" s="293">
        <v>50</v>
      </c>
      <c r="I38" s="449">
        <v>1.62</v>
      </c>
    </row>
    <row r="39" spans="2:9" x14ac:dyDescent="0.25">
      <c r="B39" s="180"/>
      <c r="C39" s="189" t="s">
        <v>172</v>
      </c>
      <c r="D39" s="222"/>
      <c r="E39" s="223"/>
      <c r="F39" s="224"/>
      <c r="G39" s="431"/>
      <c r="H39" s="295"/>
      <c r="I39" s="448"/>
    </row>
    <row r="40" spans="2:9" ht="15.75" thickBot="1" x14ac:dyDescent="0.3">
      <c r="B40" s="180"/>
      <c r="C40" s="472" t="s">
        <v>286</v>
      </c>
      <c r="D40" s="222"/>
      <c r="E40" s="223"/>
      <c r="F40" s="224"/>
      <c r="G40" s="431"/>
      <c r="H40" s="295"/>
      <c r="I40" s="448"/>
    </row>
    <row r="41" spans="2:9" x14ac:dyDescent="0.25">
      <c r="B41" s="147">
        <v>3330</v>
      </c>
      <c r="C41" s="188" t="s">
        <v>48</v>
      </c>
      <c r="D41" s="213">
        <v>30</v>
      </c>
      <c r="E41" s="212"/>
      <c r="F41" s="215">
        <v>100</v>
      </c>
      <c r="G41" s="429">
        <f t="shared" si="0"/>
        <v>130</v>
      </c>
      <c r="H41" s="293">
        <v>30</v>
      </c>
      <c r="I41" s="449">
        <v>12.85</v>
      </c>
    </row>
    <row r="42" spans="2:9" ht="15.75" thickBot="1" x14ac:dyDescent="0.3">
      <c r="B42" s="175"/>
      <c r="C42" s="471" t="s">
        <v>285</v>
      </c>
      <c r="D42" s="229"/>
      <c r="E42" s="226"/>
      <c r="F42" s="394"/>
      <c r="G42" s="430"/>
      <c r="H42" s="296"/>
      <c r="I42" s="450"/>
    </row>
    <row r="43" spans="2:9" ht="15.75" thickBot="1" x14ac:dyDescent="0.3">
      <c r="B43" s="175">
        <v>3341</v>
      </c>
      <c r="C43" s="468" t="s">
        <v>225</v>
      </c>
      <c r="D43" s="225">
        <v>90</v>
      </c>
      <c r="E43" s="226"/>
      <c r="F43" s="227"/>
      <c r="G43" s="430">
        <f t="shared" si="0"/>
        <v>90</v>
      </c>
      <c r="H43" s="296">
        <v>80</v>
      </c>
      <c r="I43" s="448">
        <v>71.13</v>
      </c>
    </row>
    <row r="44" spans="2:9" ht="15.75" thickBot="1" x14ac:dyDescent="0.3">
      <c r="B44" s="147">
        <v>3349</v>
      </c>
      <c r="C44" s="187" t="s">
        <v>173</v>
      </c>
      <c r="D44" s="221">
        <v>250</v>
      </c>
      <c r="E44" s="212"/>
      <c r="F44" s="220"/>
      <c r="G44" s="429">
        <f t="shared" si="0"/>
        <v>250</v>
      </c>
      <c r="H44" s="293">
        <v>250</v>
      </c>
      <c r="I44" s="408">
        <v>168.46</v>
      </c>
    </row>
    <row r="45" spans="2:9" x14ac:dyDescent="0.25">
      <c r="B45" s="171">
        <v>3399</v>
      </c>
      <c r="C45" s="179" t="s">
        <v>149</v>
      </c>
      <c r="D45" s="221">
        <v>600</v>
      </c>
      <c r="E45" s="212"/>
      <c r="F45" s="213"/>
      <c r="G45" s="429">
        <f t="shared" ref="G45" si="4">SUM(D45:F45)</f>
        <v>600</v>
      </c>
      <c r="H45" s="293">
        <v>650</v>
      </c>
      <c r="I45" s="448">
        <v>326.95</v>
      </c>
    </row>
    <row r="46" spans="2:9" x14ac:dyDescent="0.25">
      <c r="B46" s="180"/>
      <c r="C46" s="182" t="s">
        <v>227</v>
      </c>
      <c r="D46" s="214"/>
      <c r="E46" s="223"/>
      <c r="F46" s="224"/>
      <c r="G46" s="431"/>
      <c r="H46" s="295"/>
      <c r="I46" s="448"/>
    </row>
    <row r="47" spans="2:9" ht="15.75" thickBot="1" x14ac:dyDescent="0.3">
      <c r="B47" s="186"/>
      <c r="C47" s="181" t="s">
        <v>226</v>
      </c>
      <c r="D47" s="225"/>
      <c r="E47" s="226"/>
      <c r="F47" s="229"/>
      <c r="G47" s="430"/>
      <c r="H47" s="294"/>
      <c r="I47" s="448"/>
    </row>
    <row r="48" spans="2:9" x14ac:dyDescent="0.25">
      <c r="B48" s="147">
        <v>3412</v>
      </c>
      <c r="C48" s="172" t="s">
        <v>150</v>
      </c>
      <c r="D48" s="221">
        <v>400</v>
      </c>
      <c r="E48" s="212"/>
      <c r="F48" s="220"/>
      <c r="G48" s="429">
        <f t="shared" si="0"/>
        <v>400</v>
      </c>
      <c r="H48" s="293">
        <v>390</v>
      </c>
      <c r="I48" s="449">
        <v>456.48</v>
      </c>
    </row>
    <row r="49" spans="2:9" ht="15.75" thickBot="1" x14ac:dyDescent="0.3">
      <c r="B49" s="175"/>
      <c r="C49" s="174" t="s">
        <v>228</v>
      </c>
      <c r="D49" s="214"/>
      <c r="E49" s="223"/>
      <c r="F49" s="224"/>
      <c r="G49" s="431"/>
      <c r="H49" s="292"/>
      <c r="I49" s="448"/>
    </row>
    <row r="50" spans="2:9" x14ac:dyDescent="0.25">
      <c r="B50" s="266">
        <v>3419</v>
      </c>
      <c r="C50" s="125" t="s">
        <v>211</v>
      </c>
      <c r="D50" s="211">
        <v>150</v>
      </c>
      <c r="E50" s="212">
        <v>202</v>
      </c>
      <c r="F50" s="402"/>
      <c r="G50" s="429">
        <f t="shared" ref="G50" si="5">SUM(D50:F50)</f>
        <v>352</v>
      </c>
      <c r="H50" s="300">
        <v>502</v>
      </c>
      <c r="I50" s="445">
        <v>310.5</v>
      </c>
    </row>
    <row r="51" spans="2:9" x14ac:dyDescent="0.25">
      <c r="B51" s="142"/>
      <c r="C51" s="31" t="s">
        <v>230</v>
      </c>
      <c r="D51" s="222"/>
      <c r="E51" s="223"/>
      <c r="F51" s="393"/>
      <c r="G51" s="431"/>
      <c r="H51" s="301"/>
      <c r="I51" s="447"/>
    </row>
    <row r="52" spans="2:9" ht="15.75" thickBot="1" x14ac:dyDescent="0.3">
      <c r="B52" s="178"/>
      <c r="C52" s="286" t="s">
        <v>229</v>
      </c>
      <c r="D52" s="228"/>
      <c r="E52" s="226"/>
      <c r="F52" s="394"/>
      <c r="G52" s="430"/>
      <c r="H52" s="301"/>
      <c r="I52" s="446"/>
    </row>
    <row r="53" spans="2:9" x14ac:dyDescent="0.25">
      <c r="B53" s="171">
        <v>3421</v>
      </c>
      <c r="C53" s="179" t="s">
        <v>174</v>
      </c>
      <c r="D53" s="214">
        <v>230</v>
      </c>
      <c r="E53" s="223"/>
      <c r="F53" s="213"/>
      <c r="G53" s="429">
        <f t="shared" ref="G53" si="6">SUM(D53:F53)</f>
        <v>230</v>
      </c>
      <c r="H53" s="293">
        <v>250</v>
      </c>
      <c r="I53" s="445">
        <v>126.81</v>
      </c>
    </row>
    <row r="54" spans="2:9" ht="15.75" thickBot="1" x14ac:dyDescent="0.3">
      <c r="B54" s="180"/>
      <c r="C54" s="182" t="s">
        <v>231</v>
      </c>
      <c r="D54" s="214"/>
      <c r="E54" s="223"/>
      <c r="F54" s="224"/>
      <c r="G54" s="431"/>
      <c r="H54" s="292"/>
      <c r="I54" s="275"/>
    </row>
    <row r="55" spans="2:9" x14ac:dyDescent="0.25">
      <c r="B55" s="147">
        <v>3429</v>
      </c>
      <c r="C55" s="172" t="s">
        <v>232</v>
      </c>
      <c r="D55" s="211">
        <v>620</v>
      </c>
      <c r="E55" s="212">
        <v>2</v>
      </c>
      <c r="F55" s="213"/>
      <c r="G55" s="429">
        <f t="shared" ref="G55" si="7">SUM(D55:F55)</f>
        <v>622</v>
      </c>
      <c r="H55" s="293">
        <v>656</v>
      </c>
      <c r="I55" s="448">
        <v>444.9</v>
      </c>
    </row>
    <row r="56" spans="2:9" ht="15.75" thickBot="1" x14ac:dyDescent="0.3">
      <c r="B56" s="178"/>
      <c r="C56" s="190" t="s">
        <v>235</v>
      </c>
      <c r="D56" s="228"/>
      <c r="E56" s="226"/>
      <c r="F56" s="229"/>
      <c r="G56" s="430"/>
      <c r="H56" s="294"/>
      <c r="I56" s="448"/>
    </row>
    <row r="57" spans="2:9" ht="15.75" thickBot="1" x14ac:dyDescent="0.3">
      <c r="B57" s="184">
        <v>3511</v>
      </c>
      <c r="C57" s="185" t="s">
        <v>175</v>
      </c>
      <c r="D57" s="225">
        <v>30</v>
      </c>
      <c r="E57" s="226"/>
      <c r="F57" s="227"/>
      <c r="G57" s="430">
        <f t="shared" si="0"/>
        <v>30</v>
      </c>
      <c r="H57" s="296">
        <v>30</v>
      </c>
      <c r="I57" s="408">
        <v>0.42</v>
      </c>
    </row>
    <row r="58" spans="2:9" ht="15.75" thickBot="1" x14ac:dyDescent="0.3">
      <c r="B58" s="147">
        <v>3519</v>
      </c>
      <c r="C58" s="172" t="s">
        <v>49</v>
      </c>
      <c r="D58" s="221">
        <v>20</v>
      </c>
      <c r="E58" s="212"/>
      <c r="F58" s="220"/>
      <c r="G58" s="429">
        <f t="shared" si="0"/>
        <v>20</v>
      </c>
      <c r="H58" s="293">
        <v>20</v>
      </c>
      <c r="I58" s="448">
        <v>2.2000000000000002</v>
      </c>
    </row>
    <row r="59" spans="2:9" x14ac:dyDescent="0.25">
      <c r="B59" s="171">
        <v>3543</v>
      </c>
      <c r="C59" s="179" t="s">
        <v>166</v>
      </c>
      <c r="D59" s="211"/>
      <c r="E59" s="212">
        <v>25</v>
      </c>
      <c r="F59" s="213"/>
      <c r="G59" s="429">
        <f t="shared" si="0"/>
        <v>25</v>
      </c>
      <c r="H59" s="440">
        <v>25</v>
      </c>
      <c r="I59" s="449">
        <v>5</v>
      </c>
    </row>
    <row r="60" spans="2:9" x14ac:dyDescent="0.25">
      <c r="B60" s="177"/>
      <c r="C60" s="182" t="s">
        <v>167</v>
      </c>
      <c r="D60" s="222"/>
      <c r="E60" s="223"/>
      <c r="F60" s="224"/>
      <c r="G60" s="431"/>
      <c r="H60" s="441"/>
      <c r="I60" s="448"/>
    </row>
    <row r="61" spans="2:9" ht="15.75" thickBot="1" x14ac:dyDescent="0.3">
      <c r="B61" s="173"/>
      <c r="C61" s="181" t="s">
        <v>168</v>
      </c>
      <c r="D61" s="228"/>
      <c r="E61" s="226"/>
      <c r="F61" s="229"/>
      <c r="G61" s="431"/>
      <c r="H61" s="442"/>
      <c r="I61" s="450"/>
    </row>
    <row r="62" spans="2:9" x14ac:dyDescent="0.25">
      <c r="B62" s="147">
        <v>3612</v>
      </c>
      <c r="C62" s="172" t="s">
        <v>233</v>
      </c>
      <c r="D62" s="221">
        <v>600</v>
      </c>
      <c r="E62" s="212"/>
      <c r="F62" s="213"/>
      <c r="G62" s="429">
        <f t="shared" si="0"/>
        <v>600</v>
      </c>
      <c r="H62" s="440">
        <v>856</v>
      </c>
      <c r="I62" s="448">
        <v>854.58</v>
      </c>
    </row>
    <row r="63" spans="2:9" ht="15.75" thickBot="1" x14ac:dyDescent="0.3">
      <c r="B63" s="142"/>
      <c r="C63" s="31" t="s">
        <v>234</v>
      </c>
      <c r="D63" s="214"/>
      <c r="E63" s="223"/>
      <c r="F63" s="224"/>
      <c r="G63" s="431"/>
      <c r="H63" s="441"/>
      <c r="I63" s="448"/>
    </row>
    <row r="64" spans="2:9" x14ac:dyDescent="0.25">
      <c r="B64" s="171">
        <v>3631</v>
      </c>
      <c r="C64" s="179" t="s">
        <v>243</v>
      </c>
      <c r="D64" s="211">
        <v>800</v>
      </c>
      <c r="E64" s="212"/>
      <c r="F64" s="213"/>
      <c r="G64" s="429">
        <f t="shared" si="0"/>
        <v>800</v>
      </c>
      <c r="H64" s="440">
        <v>1009</v>
      </c>
      <c r="I64" s="449">
        <v>698.01</v>
      </c>
    </row>
    <row r="65" spans="2:9" ht="15.75" thickBot="1" x14ac:dyDescent="0.3">
      <c r="B65" s="177"/>
      <c r="C65" s="182" t="s">
        <v>242</v>
      </c>
      <c r="D65" s="222"/>
      <c r="E65" s="223"/>
      <c r="F65" s="224"/>
      <c r="G65" s="431"/>
      <c r="H65" s="443"/>
      <c r="I65" s="450"/>
    </row>
    <row r="66" spans="2:9" x14ac:dyDescent="0.25">
      <c r="B66" s="171">
        <v>3632</v>
      </c>
      <c r="C66" s="191" t="s">
        <v>244</v>
      </c>
      <c r="D66" s="211">
        <v>200</v>
      </c>
      <c r="E66" s="212"/>
      <c r="F66" s="213">
        <v>400</v>
      </c>
      <c r="G66" s="429">
        <f t="shared" si="0"/>
        <v>600</v>
      </c>
      <c r="H66" s="440">
        <v>100</v>
      </c>
      <c r="I66" s="448">
        <v>312.02</v>
      </c>
    </row>
    <row r="67" spans="2:9" ht="15.75" thickBot="1" x14ac:dyDescent="0.3">
      <c r="B67" s="173"/>
      <c r="C67" s="202" t="s">
        <v>245</v>
      </c>
      <c r="D67" s="228"/>
      <c r="E67" s="226"/>
      <c r="F67" s="229"/>
      <c r="G67" s="430"/>
      <c r="H67" s="444"/>
      <c r="I67" s="448"/>
    </row>
    <row r="68" spans="2:9" ht="15.75" thickBot="1" x14ac:dyDescent="0.3">
      <c r="B68" s="184">
        <v>3635</v>
      </c>
      <c r="C68" s="185" t="s">
        <v>247</v>
      </c>
      <c r="D68" s="216"/>
      <c r="E68" s="217"/>
      <c r="F68" s="219">
        <v>158</v>
      </c>
      <c r="G68" s="431">
        <f t="shared" si="0"/>
        <v>158</v>
      </c>
      <c r="H68" s="349">
        <v>0</v>
      </c>
      <c r="I68" s="408">
        <v>0</v>
      </c>
    </row>
    <row r="69" spans="2:9" x14ac:dyDescent="0.25">
      <c r="B69" s="171">
        <v>3639</v>
      </c>
      <c r="C69" s="179" t="s">
        <v>248</v>
      </c>
      <c r="D69" s="211">
        <v>3820</v>
      </c>
      <c r="E69" s="212"/>
      <c r="F69" s="213">
        <v>530</v>
      </c>
      <c r="G69" s="429">
        <f t="shared" ref="G69" si="8">SUM(D69:F69)</f>
        <v>4350</v>
      </c>
      <c r="H69" s="293">
        <v>3750</v>
      </c>
      <c r="I69" s="449">
        <v>1957.42</v>
      </c>
    </row>
    <row r="70" spans="2:9" x14ac:dyDescent="0.25">
      <c r="B70" s="180"/>
      <c r="C70" s="193" t="s">
        <v>254</v>
      </c>
      <c r="D70" s="222"/>
      <c r="E70" s="223"/>
      <c r="F70" s="224"/>
      <c r="G70" s="431"/>
      <c r="H70" s="295"/>
      <c r="I70" s="448"/>
    </row>
    <row r="71" spans="2:9" x14ac:dyDescent="0.25">
      <c r="B71" s="180"/>
      <c r="C71" s="182" t="s">
        <v>252</v>
      </c>
      <c r="D71" s="222"/>
      <c r="E71" s="223"/>
      <c r="F71" s="224"/>
      <c r="G71" s="431"/>
      <c r="H71" s="295"/>
      <c r="I71" s="448"/>
    </row>
    <row r="72" spans="2:9" ht="15.75" thickBot="1" x14ac:dyDescent="0.3">
      <c r="B72" s="186"/>
      <c r="C72" s="128" t="s">
        <v>253</v>
      </c>
      <c r="D72" s="228"/>
      <c r="E72" s="226"/>
      <c r="F72" s="229"/>
      <c r="G72" s="430"/>
      <c r="H72" s="294"/>
      <c r="I72" s="450"/>
    </row>
    <row r="73" spans="2:9" ht="15.75" thickBot="1" x14ac:dyDescent="0.3">
      <c r="B73" s="147">
        <v>3721</v>
      </c>
      <c r="C73" s="172" t="s">
        <v>53</v>
      </c>
      <c r="D73" s="211">
        <v>30</v>
      </c>
      <c r="E73" s="212"/>
      <c r="F73" s="220"/>
      <c r="G73" s="429">
        <f t="shared" si="0"/>
        <v>30</v>
      </c>
      <c r="H73" s="293">
        <v>30</v>
      </c>
      <c r="I73" s="408">
        <v>14.43</v>
      </c>
    </row>
    <row r="74" spans="2:9" x14ac:dyDescent="0.25">
      <c r="B74" s="171">
        <v>3722</v>
      </c>
      <c r="C74" s="183" t="s">
        <v>249</v>
      </c>
      <c r="D74" s="211">
        <v>2000</v>
      </c>
      <c r="E74" s="212"/>
      <c r="F74" s="215"/>
      <c r="G74" s="429">
        <f t="shared" si="0"/>
        <v>2000</v>
      </c>
      <c r="H74" s="293">
        <v>1500</v>
      </c>
      <c r="I74" s="448">
        <v>1161.43</v>
      </c>
    </row>
    <row r="75" spans="2:9" ht="15.75" thickBot="1" x14ac:dyDescent="0.3">
      <c r="B75" s="173"/>
      <c r="C75" s="195" t="s">
        <v>250</v>
      </c>
      <c r="D75" s="228"/>
      <c r="E75" s="226"/>
      <c r="F75" s="394"/>
      <c r="G75" s="430"/>
      <c r="H75" s="296"/>
      <c r="I75" s="448"/>
    </row>
    <row r="76" spans="2:9" ht="15.75" thickBot="1" x14ac:dyDescent="0.3">
      <c r="B76" s="146">
        <v>3745</v>
      </c>
      <c r="C76" s="31" t="s">
        <v>251</v>
      </c>
      <c r="D76" s="214">
        <v>900</v>
      </c>
      <c r="E76" s="223"/>
      <c r="F76" s="218"/>
      <c r="G76" s="431">
        <f t="shared" si="0"/>
        <v>900</v>
      </c>
      <c r="H76" s="292">
        <v>925</v>
      </c>
      <c r="I76" s="408">
        <v>687.07</v>
      </c>
    </row>
    <row r="77" spans="2:9" x14ac:dyDescent="0.25">
      <c r="B77" s="171">
        <v>3749</v>
      </c>
      <c r="C77" s="179" t="s">
        <v>151</v>
      </c>
      <c r="D77" s="211"/>
      <c r="E77" s="212">
        <v>22</v>
      </c>
      <c r="F77" s="213"/>
      <c r="G77" s="429">
        <f t="shared" si="0"/>
        <v>22</v>
      </c>
      <c r="H77" s="293">
        <v>22</v>
      </c>
      <c r="I77" s="448">
        <v>20</v>
      </c>
    </row>
    <row r="78" spans="2:9" ht="15.75" thickBot="1" x14ac:dyDescent="0.3">
      <c r="B78" s="173"/>
      <c r="C78" s="181" t="s">
        <v>188</v>
      </c>
      <c r="D78" s="228"/>
      <c r="E78" s="226"/>
      <c r="F78" s="229"/>
      <c r="G78" s="431"/>
      <c r="H78" s="295"/>
      <c r="I78" s="448"/>
    </row>
    <row r="79" spans="2:9" x14ac:dyDescent="0.25">
      <c r="B79" s="146">
        <v>3900</v>
      </c>
      <c r="C79" s="148" t="s">
        <v>152</v>
      </c>
      <c r="D79" s="380"/>
      <c r="E79" s="223">
        <v>18</v>
      </c>
      <c r="F79" s="381"/>
      <c r="G79" s="429">
        <f t="shared" si="0"/>
        <v>18</v>
      </c>
      <c r="H79" s="293">
        <v>31</v>
      </c>
      <c r="I79" s="449">
        <v>0</v>
      </c>
    </row>
    <row r="80" spans="2:9" x14ac:dyDescent="0.25">
      <c r="B80" s="146"/>
      <c r="C80" s="148" t="s">
        <v>212</v>
      </c>
      <c r="D80" s="388"/>
      <c r="E80" s="389"/>
      <c r="F80" s="390"/>
      <c r="G80" s="391"/>
      <c r="H80" s="302"/>
      <c r="I80" s="452"/>
    </row>
    <row r="81" spans="2:9" ht="15.75" thickBot="1" x14ac:dyDescent="0.3">
      <c r="B81" s="146"/>
      <c r="C81" s="148" t="s">
        <v>213</v>
      </c>
      <c r="D81" s="388"/>
      <c r="E81" s="389"/>
      <c r="F81" s="390"/>
      <c r="G81" s="391"/>
      <c r="H81" s="302"/>
      <c r="I81" s="452"/>
    </row>
    <row r="82" spans="2:9" x14ac:dyDescent="0.25">
      <c r="B82" s="147">
        <v>4351</v>
      </c>
      <c r="C82" s="183" t="s">
        <v>153</v>
      </c>
      <c r="D82" s="221"/>
      <c r="E82" s="212">
        <v>163</v>
      </c>
      <c r="F82" s="220"/>
      <c r="G82" s="429">
        <f>E82</f>
        <v>163</v>
      </c>
      <c r="H82" s="293">
        <v>163</v>
      </c>
      <c r="I82" s="449">
        <v>150</v>
      </c>
    </row>
    <row r="83" spans="2:9" x14ac:dyDescent="0.25">
      <c r="B83" s="146"/>
      <c r="C83" s="194" t="s">
        <v>165</v>
      </c>
      <c r="D83" s="214"/>
      <c r="E83" s="223" t="s">
        <v>186</v>
      </c>
      <c r="F83" s="218"/>
      <c r="G83" s="431"/>
      <c r="H83" s="295"/>
      <c r="I83" s="448"/>
    </row>
    <row r="84" spans="2:9" ht="15.75" thickBot="1" x14ac:dyDescent="0.3">
      <c r="B84" s="175"/>
      <c r="C84" s="195" t="s">
        <v>270</v>
      </c>
      <c r="D84" s="225"/>
      <c r="E84" s="226"/>
      <c r="F84" s="227"/>
      <c r="G84" s="430"/>
      <c r="H84" s="294"/>
      <c r="I84" s="450"/>
    </row>
    <row r="85" spans="2:9" x14ac:dyDescent="0.25">
      <c r="B85" s="171">
        <v>4359</v>
      </c>
      <c r="C85" s="191" t="s">
        <v>154</v>
      </c>
      <c r="D85" s="211"/>
      <c r="E85" s="212">
        <v>7.5</v>
      </c>
      <c r="F85" s="213"/>
      <c r="G85" s="429">
        <f t="shared" si="0"/>
        <v>7.5</v>
      </c>
      <c r="H85" s="293">
        <v>7.5</v>
      </c>
      <c r="I85" s="449">
        <v>7.5</v>
      </c>
    </row>
    <row r="86" spans="2:9" ht="15.75" thickBot="1" x14ac:dyDescent="0.3">
      <c r="B86" s="177"/>
      <c r="C86" s="197" t="s">
        <v>155</v>
      </c>
      <c r="D86" s="222"/>
      <c r="E86" s="223"/>
      <c r="F86" s="224"/>
      <c r="G86" s="431"/>
      <c r="H86" s="292"/>
      <c r="I86" s="448"/>
    </row>
    <row r="87" spans="2:9" ht="15.75" thickBot="1" x14ac:dyDescent="0.3">
      <c r="B87" s="171">
        <v>5213</v>
      </c>
      <c r="C87" s="207" t="s">
        <v>255</v>
      </c>
      <c r="D87" s="211">
        <v>300</v>
      </c>
      <c r="E87" s="212"/>
      <c r="F87" s="213"/>
      <c r="G87" s="429">
        <f>SUM(D87:F87)</f>
        <v>300</v>
      </c>
      <c r="H87" s="293">
        <v>20</v>
      </c>
      <c r="I87" s="449">
        <v>192.69</v>
      </c>
    </row>
    <row r="88" spans="2:9" x14ac:dyDescent="0.25">
      <c r="B88" s="208">
        <v>5512</v>
      </c>
      <c r="C88" s="405" t="s">
        <v>189</v>
      </c>
      <c r="D88" s="211">
        <v>602</v>
      </c>
      <c r="E88" s="212">
        <v>68</v>
      </c>
      <c r="F88" s="213">
        <v>1950</v>
      </c>
      <c r="G88" s="429">
        <f t="shared" si="0"/>
        <v>2620</v>
      </c>
      <c r="H88" s="293">
        <v>782</v>
      </c>
      <c r="I88" s="445">
        <v>919.7</v>
      </c>
    </row>
    <row r="89" spans="2:9" x14ac:dyDescent="0.25">
      <c r="B89" s="143"/>
      <c r="C89" s="287" t="s">
        <v>256</v>
      </c>
      <c r="D89" s="222"/>
      <c r="E89" s="223"/>
      <c r="F89" s="224"/>
      <c r="G89" s="431"/>
      <c r="H89" s="292"/>
      <c r="I89" s="447"/>
    </row>
    <row r="90" spans="2:9" x14ac:dyDescent="0.25">
      <c r="B90" s="143"/>
      <c r="C90" s="287" t="s">
        <v>261</v>
      </c>
      <c r="D90" s="222"/>
      <c r="E90" s="223"/>
      <c r="F90" s="224"/>
      <c r="G90" s="431"/>
      <c r="H90" s="295"/>
      <c r="I90" s="447"/>
    </row>
    <row r="91" spans="2:9" x14ac:dyDescent="0.25">
      <c r="B91" s="143"/>
      <c r="C91" s="196" t="s">
        <v>257</v>
      </c>
      <c r="D91" s="222"/>
      <c r="E91" s="223"/>
      <c r="F91" s="224"/>
      <c r="G91" s="431"/>
      <c r="H91" s="295"/>
      <c r="I91" s="447"/>
    </row>
    <row r="92" spans="2:9" x14ac:dyDescent="0.25">
      <c r="B92" s="143"/>
      <c r="C92" s="287" t="s">
        <v>258</v>
      </c>
      <c r="D92" s="222"/>
      <c r="E92" s="223"/>
      <c r="F92" s="224"/>
      <c r="G92" s="431"/>
      <c r="H92" s="295"/>
      <c r="I92" s="447"/>
    </row>
    <row r="93" spans="2:9" x14ac:dyDescent="0.25">
      <c r="B93" s="143"/>
      <c r="C93" s="287" t="s">
        <v>259</v>
      </c>
      <c r="D93" s="222"/>
      <c r="E93" s="223"/>
      <c r="F93" s="224"/>
      <c r="G93" s="431"/>
      <c r="H93" s="295"/>
      <c r="I93" s="447"/>
    </row>
    <row r="94" spans="2:9" ht="15.75" thickBot="1" x14ac:dyDescent="0.3">
      <c r="B94" s="209"/>
      <c r="C94" s="406" t="s">
        <v>260</v>
      </c>
      <c r="D94" s="228"/>
      <c r="E94" s="226"/>
      <c r="F94" s="229"/>
      <c r="G94" s="430"/>
      <c r="H94" s="294"/>
      <c r="I94" s="446"/>
    </row>
    <row r="95" spans="2:9" ht="15.75" thickBot="1" x14ac:dyDescent="0.3">
      <c r="B95" s="206">
        <v>6112</v>
      </c>
      <c r="C95" s="124" t="s">
        <v>262</v>
      </c>
      <c r="D95" s="214">
        <v>2565</v>
      </c>
      <c r="E95" s="223"/>
      <c r="F95" s="218"/>
      <c r="G95" s="431">
        <f t="shared" si="0"/>
        <v>2565</v>
      </c>
      <c r="H95" s="292">
        <v>2545</v>
      </c>
      <c r="I95" s="450">
        <v>1914.41</v>
      </c>
    </row>
    <row r="96" spans="2:9" ht="15.75" thickBot="1" x14ac:dyDescent="0.3">
      <c r="B96" s="200">
        <v>6115</v>
      </c>
      <c r="C96" s="288" t="s">
        <v>263</v>
      </c>
      <c r="D96" s="404"/>
      <c r="E96" s="217"/>
      <c r="F96" s="407"/>
      <c r="G96" s="428">
        <v>0</v>
      </c>
      <c r="H96" s="299">
        <v>0</v>
      </c>
      <c r="I96" s="408">
        <v>17.98</v>
      </c>
    </row>
    <row r="97" spans="2:12" x14ac:dyDescent="0.25">
      <c r="B97" s="204">
        <v>6171</v>
      </c>
      <c r="C97" s="189" t="s">
        <v>190</v>
      </c>
      <c r="D97" s="222">
        <v>5143</v>
      </c>
      <c r="E97" s="223">
        <v>70</v>
      </c>
      <c r="F97" s="224">
        <v>300</v>
      </c>
      <c r="G97" s="431">
        <f t="shared" si="0"/>
        <v>5513</v>
      </c>
      <c r="H97" s="292">
        <v>4950.5</v>
      </c>
      <c r="I97" s="453">
        <v>3279.33</v>
      </c>
    </row>
    <row r="98" spans="2:12" x14ac:dyDescent="0.25">
      <c r="B98" s="198"/>
      <c r="C98" s="201" t="s">
        <v>264</v>
      </c>
      <c r="D98" s="222"/>
      <c r="E98" s="223"/>
      <c r="F98" s="224"/>
      <c r="G98" s="431"/>
      <c r="H98" s="292"/>
      <c r="I98" s="448"/>
    </row>
    <row r="99" spans="2:12" x14ac:dyDescent="0.25">
      <c r="B99" s="198"/>
      <c r="C99" s="201" t="s">
        <v>284</v>
      </c>
      <c r="D99" s="222"/>
      <c r="E99" s="223"/>
      <c r="F99" s="224"/>
      <c r="G99" s="431"/>
      <c r="H99" s="295"/>
      <c r="I99" s="448"/>
    </row>
    <row r="100" spans="2:12" ht="15.75" thickBot="1" x14ac:dyDescent="0.3">
      <c r="B100" s="199"/>
      <c r="C100" s="409" t="s">
        <v>265</v>
      </c>
      <c r="D100" s="228"/>
      <c r="E100" s="226"/>
      <c r="F100" s="229"/>
      <c r="G100" s="430"/>
      <c r="H100" s="294"/>
      <c r="I100" s="448"/>
    </row>
    <row r="101" spans="2:12" ht="15.75" thickBot="1" x14ac:dyDescent="0.3">
      <c r="B101" s="184">
        <v>6310</v>
      </c>
      <c r="C101" s="185" t="s">
        <v>80</v>
      </c>
      <c r="D101" s="216">
        <v>40</v>
      </c>
      <c r="E101" s="217"/>
      <c r="F101" s="219"/>
      <c r="G101" s="428">
        <f t="shared" si="0"/>
        <v>40</v>
      </c>
      <c r="H101" s="299">
        <v>40</v>
      </c>
      <c r="I101" s="408">
        <v>29.37</v>
      </c>
    </row>
    <row r="102" spans="2:12" x14ac:dyDescent="0.25">
      <c r="B102" s="171">
        <v>6320</v>
      </c>
      <c r="C102" s="191" t="s">
        <v>156</v>
      </c>
      <c r="D102" s="211">
        <v>110</v>
      </c>
      <c r="E102" s="212"/>
      <c r="F102" s="213"/>
      <c r="G102" s="429">
        <f t="shared" si="0"/>
        <v>110</v>
      </c>
      <c r="H102" s="293">
        <v>90</v>
      </c>
      <c r="I102" s="449">
        <v>51.24</v>
      </c>
    </row>
    <row r="103" spans="2:12" ht="15.75" thickBot="1" x14ac:dyDescent="0.3">
      <c r="B103" s="173"/>
      <c r="C103" s="192" t="s">
        <v>157</v>
      </c>
      <c r="D103" s="228"/>
      <c r="E103" s="226"/>
      <c r="F103" s="229"/>
      <c r="G103" s="430"/>
      <c r="H103" s="294"/>
      <c r="I103" s="450"/>
    </row>
    <row r="104" spans="2:12" x14ac:dyDescent="0.25">
      <c r="B104" s="171">
        <v>6330</v>
      </c>
      <c r="C104" s="191" t="s">
        <v>158</v>
      </c>
      <c r="D104" s="211">
        <v>315</v>
      </c>
      <c r="E104" s="212"/>
      <c r="F104" s="213"/>
      <c r="G104" s="429">
        <f t="shared" si="0"/>
        <v>315</v>
      </c>
      <c r="H104" s="293">
        <v>315</v>
      </c>
      <c r="I104" s="449">
        <v>195.84</v>
      </c>
    </row>
    <row r="105" spans="2:12" ht="15.75" thickBot="1" x14ac:dyDescent="0.3">
      <c r="B105" s="173"/>
      <c r="C105" s="202" t="s">
        <v>159</v>
      </c>
      <c r="D105" s="228"/>
      <c r="E105" s="226"/>
      <c r="F105" s="229"/>
      <c r="G105" s="430"/>
      <c r="H105" s="294"/>
      <c r="I105" s="450"/>
    </row>
    <row r="106" spans="2:12" ht="15.75" thickBot="1" x14ac:dyDescent="0.3">
      <c r="B106" s="146">
        <v>6399</v>
      </c>
      <c r="C106" s="31" t="s">
        <v>55</v>
      </c>
      <c r="D106" s="214">
        <v>1000</v>
      </c>
      <c r="E106" s="223"/>
      <c r="F106" s="218"/>
      <c r="G106" s="431">
        <f t="shared" si="0"/>
        <v>1000</v>
      </c>
      <c r="H106" s="292">
        <v>1000</v>
      </c>
      <c r="I106" s="448">
        <v>343.17</v>
      </c>
    </row>
    <row r="107" spans="2:12" x14ac:dyDescent="0.25">
      <c r="B107" s="171">
        <v>6409</v>
      </c>
      <c r="C107" s="179" t="s">
        <v>266</v>
      </c>
      <c r="D107" s="211">
        <v>35</v>
      </c>
      <c r="E107" s="212"/>
      <c r="F107" s="213"/>
      <c r="G107" s="433">
        <f t="shared" si="0"/>
        <v>35</v>
      </c>
      <c r="H107" s="303">
        <v>35</v>
      </c>
      <c r="I107" s="454">
        <v>0</v>
      </c>
    </row>
    <row r="108" spans="2:12" ht="15.75" thickBot="1" x14ac:dyDescent="0.3">
      <c r="B108" s="173"/>
      <c r="C108" s="181"/>
      <c r="D108" s="228"/>
      <c r="E108" s="226"/>
      <c r="F108" s="229"/>
      <c r="G108" s="434"/>
      <c r="H108" s="304"/>
      <c r="I108" s="455"/>
    </row>
    <row r="109" spans="2:12" ht="16.5" thickBot="1" x14ac:dyDescent="0.3">
      <c r="B109" s="237" t="s">
        <v>65</v>
      </c>
      <c r="C109" s="238"/>
      <c r="D109" s="240">
        <f>SUM(D5:D107)</f>
        <v>31822</v>
      </c>
      <c r="E109" s="241">
        <f>SUM(E5:E107)</f>
        <v>3273.75</v>
      </c>
      <c r="F109" s="242">
        <f>SUM(F5:F107)</f>
        <v>8393</v>
      </c>
      <c r="G109" s="241">
        <f t="shared" si="0"/>
        <v>43488.75</v>
      </c>
      <c r="H109" s="241">
        <f>SUM(H5:H108)</f>
        <v>44068.46</v>
      </c>
      <c r="I109" s="325">
        <f>SUM(I5:I108)</f>
        <v>31473.039999999997</v>
      </c>
      <c r="J109" s="37"/>
      <c r="K109" s="290"/>
      <c r="L109" s="51"/>
    </row>
    <row r="110" spans="2:12" ht="15.75" thickBot="1" x14ac:dyDescent="0.3">
      <c r="B110" s="371"/>
      <c r="C110" s="149" t="s">
        <v>57</v>
      </c>
      <c r="D110" s="230"/>
      <c r="E110" s="379"/>
      <c r="F110" s="230"/>
      <c r="G110" s="435"/>
      <c r="H110" s="305"/>
      <c r="I110" s="326"/>
    </row>
    <row r="111" spans="2:12" x14ac:dyDescent="0.25">
      <c r="B111" s="372">
        <v>8124</v>
      </c>
      <c r="C111" s="373" t="s">
        <v>208</v>
      </c>
      <c r="D111" s="377">
        <v>0</v>
      </c>
      <c r="E111" s="375"/>
      <c r="F111" s="368"/>
      <c r="G111" s="436">
        <v>0</v>
      </c>
      <c r="H111" s="369">
        <v>252</v>
      </c>
      <c r="I111" s="370">
        <v>252</v>
      </c>
    </row>
    <row r="112" spans="2:12" x14ac:dyDescent="0.25">
      <c r="B112" s="146">
        <v>8124</v>
      </c>
      <c r="C112" s="374" t="s">
        <v>209</v>
      </c>
      <c r="D112" s="366">
        <v>0</v>
      </c>
      <c r="E112" s="376"/>
      <c r="F112" s="366"/>
      <c r="G112" s="437">
        <v>0</v>
      </c>
      <c r="H112" s="367">
        <v>579.59</v>
      </c>
      <c r="I112" s="351">
        <v>579.59</v>
      </c>
    </row>
    <row r="113" spans="2:12" x14ac:dyDescent="0.25">
      <c r="B113" s="280">
        <v>8124</v>
      </c>
      <c r="C113" s="10" t="s">
        <v>192</v>
      </c>
      <c r="D113" s="233">
        <v>624</v>
      </c>
      <c r="E113" s="283"/>
      <c r="F113" s="234"/>
      <c r="G113" s="438">
        <f t="shared" ref="G113:G118" si="9">SUM(D113:F113)</f>
        <v>624</v>
      </c>
      <c r="H113" s="306">
        <v>672</v>
      </c>
      <c r="I113" s="274">
        <v>560</v>
      </c>
    </row>
    <row r="114" spans="2:12" x14ac:dyDescent="0.25">
      <c r="B114" s="280">
        <v>8124</v>
      </c>
      <c r="C114" s="10" t="s">
        <v>210</v>
      </c>
      <c r="D114" s="233">
        <v>0</v>
      </c>
      <c r="E114" s="283"/>
      <c r="F114" s="234"/>
      <c r="G114" s="438">
        <v>0</v>
      </c>
      <c r="H114" s="306">
        <v>1008</v>
      </c>
      <c r="I114" s="274">
        <v>830</v>
      </c>
    </row>
    <row r="115" spans="2:12" x14ac:dyDescent="0.25">
      <c r="B115" s="279">
        <v>8124</v>
      </c>
      <c r="C115" s="278" t="s">
        <v>164</v>
      </c>
      <c r="D115" s="231">
        <v>1404</v>
      </c>
      <c r="E115" s="282"/>
      <c r="F115" s="232"/>
      <c r="G115" s="439">
        <f t="shared" si="9"/>
        <v>1404</v>
      </c>
      <c r="H115" s="307">
        <v>1404</v>
      </c>
      <c r="I115" s="274">
        <v>1170</v>
      </c>
    </row>
    <row r="116" spans="2:12" x14ac:dyDescent="0.25">
      <c r="B116" s="281">
        <v>8124</v>
      </c>
      <c r="C116" s="278" t="s">
        <v>187</v>
      </c>
      <c r="D116" s="231">
        <v>1140</v>
      </c>
      <c r="E116" s="282"/>
      <c r="F116" s="232"/>
      <c r="G116" s="439">
        <f t="shared" si="9"/>
        <v>1140</v>
      </c>
      <c r="H116" s="307">
        <v>9605.9599999999991</v>
      </c>
      <c r="I116" s="320">
        <v>8386.31</v>
      </c>
    </row>
    <row r="117" spans="2:12" x14ac:dyDescent="0.25">
      <c r="B117" s="281">
        <v>8124</v>
      </c>
      <c r="C117" s="362" t="s">
        <v>191</v>
      </c>
      <c r="D117" s="233">
        <v>624</v>
      </c>
      <c r="E117" s="283"/>
      <c r="F117" s="234"/>
      <c r="G117" s="438">
        <f t="shared" si="9"/>
        <v>624</v>
      </c>
      <c r="H117" s="307">
        <v>312</v>
      </c>
      <c r="I117" s="320">
        <v>208</v>
      </c>
    </row>
    <row r="118" spans="2:12" ht="15.75" thickBot="1" x14ac:dyDescent="0.3">
      <c r="B118" s="363">
        <v>8124</v>
      </c>
      <c r="C118" s="112" t="s">
        <v>207</v>
      </c>
      <c r="D118" s="378">
        <v>672</v>
      </c>
      <c r="E118" s="282"/>
      <c r="F118" s="232"/>
      <c r="G118" s="439">
        <f t="shared" si="9"/>
        <v>672</v>
      </c>
      <c r="H118" s="364">
        <v>0</v>
      </c>
      <c r="I118" s="365">
        <v>0</v>
      </c>
    </row>
    <row r="119" spans="2:12" ht="15.75" thickBot="1" x14ac:dyDescent="0.3">
      <c r="B119" s="361" t="s">
        <v>140</v>
      </c>
      <c r="C119" s="339"/>
      <c r="D119" s="277">
        <f>SUM(D111:D118)</f>
        <v>4464</v>
      </c>
      <c r="E119" s="277"/>
      <c r="F119" s="239"/>
      <c r="G119" s="277">
        <f>SUM(G111:G118)</f>
        <v>4464</v>
      </c>
      <c r="H119" s="277">
        <f>SUM(H111:H118)</f>
        <v>13833.55</v>
      </c>
      <c r="I119" s="242">
        <f>SUM(I111:I118)</f>
        <v>11985.9</v>
      </c>
      <c r="K119" s="289"/>
    </row>
    <row r="120" spans="2:12" ht="19.5" thickBot="1" x14ac:dyDescent="0.35">
      <c r="B120" s="150" t="s">
        <v>137</v>
      </c>
      <c r="C120" s="57"/>
      <c r="D120" s="235">
        <f t="shared" ref="D120:I120" si="10">SUM(D109,D119)</f>
        <v>36286</v>
      </c>
      <c r="E120" s="235">
        <f t="shared" si="10"/>
        <v>3273.75</v>
      </c>
      <c r="F120" s="236">
        <f t="shared" si="10"/>
        <v>8393</v>
      </c>
      <c r="G120" s="258">
        <f t="shared" si="10"/>
        <v>47952.75</v>
      </c>
      <c r="H120" s="328">
        <f t="shared" si="10"/>
        <v>57902.009999999995</v>
      </c>
      <c r="I120" s="327">
        <f t="shared" si="10"/>
        <v>43458.939999999995</v>
      </c>
      <c r="J120" s="37"/>
      <c r="K120" s="289"/>
      <c r="L120" s="51"/>
    </row>
    <row r="121" spans="2:12" ht="14.25" customHeight="1" x14ac:dyDescent="0.3">
      <c r="B121" s="341"/>
      <c r="C121" s="343"/>
      <c r="D121" s="345"/>
      <c r="E121" s="345"/>
      <c r="F121" s="345"/>
      <c r="G121" s="345"/>
      <c r="H121" s="346"/>
      <c r="I121" s="344"/>
      <c r="J121" s="37"/>
      <c r="K121" s="289"/>
      <c r="L121" s="51"/>
    </row>
    <row r="122" spans="2:12" ht="14.25" customHeight="1" x14ac:dyDescent="0.25">
      <c r="B122" s="329" t="s">
        <v>283</v>
      </c>
      <c r="C122" s="329"/>
      <c r="D122" s="345"/>
      <c r="E122" s="345"/>
      <c r="F122" s="345"/>
      <c r="G122" s="345"/>
      <c r="H122" s="346"/>
      <c r="I122" s="344"/>
      <c r="J122" s="37"/>
      <c r="K122" s="289"/>
      <c r="L122" s="51"/>
    </row>
    <row r="123" spans="2:12" ht="14.25" customHeight="1" x14ac:dyDescent="0.25">
      <c r="B123" s="329" t="s">
        <v>299</v>
      </c>
      <c r="C123" s="329"/>
      <c r="D123" s="345"/>
      <c r="E123" s="345"/>
      <c r="F123" s="345"/>
      <c r="G123" s="345"/>
      <c r="H123" s="346"/>
      <c r="I123" s="344"/>
      <c r="J123" s="37"/>
      <c r="K123" s="289"/>
      <c r="L123" s="51"/>
    </row>
    <row r="124" spans="2:12" x14ac:dyDescent="0.25">
      <c r="B124" s="329" t="s">
        <v>281</v>
      </c>
      <c r="C124" s="466"/>
      <c r="D124" s="466"/>
      <c r="E124" s="466"/>
      <c r="F124" s="329"/>
      <c r="G124" s="329"/>
      <c r="H124" s="329"/>
    </row>
    <row r="125" spans="2:12" x14ac:dyDescent="0.25">
      <c r="B125" s="329" t="s">
        <v>282</v>
      </c>
      <c r="C125" s="329"/>
      <c r="D125" s="466"/>
      <c r="E125" s="466"/>
      <c r="F125" s="329"/>
      <c r="G125" s="329"/>
      <c r="H125" s="329"/>
    </row>
    <row r="126" spans="2:12" x14ac:dyDescent="0.25">
      <c r="B126" s="329"/>
      <c r="C126" s="329"/>
      <c r="D126" s="466"/>
      <c r="E126" s="466"/>
      <c r="F126" s="329"/>
      <c r="G126" s="329"/>
      <c r="H126" s="329"/>
    </row>
    <row r="127" spans="2:12" ht="15.75" x14ac:dyDescent="0.25">
      <c r="B127" s="469"/>
      <c r="C127" s="469"/>
      <c r="D127" s="345"/>
      <c r="E127" s="345"/>
      <c r="F127" s="345"/>
      <c r="G127" s="469"/>
      <c r="H127" s="469"/>
    </row>
    <row r="128" spans="2:12" x14ac:dyDescent="0.25">
      <c r="B128" s="329" t="s">
        <v>296</v>
      </c>
      <c r="C128" s="466"/>
      <c r="D128" s="466"/>
      <c r="E128" s="466" t="s">
        <v>298</v>
      </c>
      <c r="F128" s="329"/>
      <c r="G128" s="469"/>
      <c r="H128" s="469"/>
    </row>
    <row r="129" spans="2:8" x14ac:dyDescent="0.25">
      <c r="B129" s="329"/>
      <c r="C129" s="329"/>
      <c r="D129" s="329"/>
      <c r="E129" s="329" t="s">
        <v>292</v>
      </c>
      <c r="F129" s="329"/>
      <c r="G129" s="469"/>
      <c r="H129" s="469"/>
    </row>
    <row r="130" spans="2:8" x14ac:dyDescent="0.25">
      <c r="B130" s="329"/>
      <c r="C130" s="329"/>
      <c r="D130" s="329"/>
      <c r="E130" s="329"/>
      <c r="F130" s="329"/>
      <c r="G130" s="329"/>
      <c r="H130" s="329"/>
    </row>
    <row r="131" spans="2:8" x14ac:dyDescent="0.25">
      <c r="B131" s="329" t="s">
        <v>297</v>
      </c>
      <c r="C131" s="329"/>
      <c r="D131" s="329"/>
      <c r="E131" s="329"/>
      <c r="F131" s="329"/>
      <c r="G131" s="329"/>
      <c r="H131" s="329"/>
    </row>
    <row r="132" spans="2:8" x14ac:dyDescent="0.25">
      <c r="B132" s="329" t="s">
        <v>293</v>
      </c>
      <c r="C132" s="329"/>
      <c r="D132" s="329"/>
      <c r="E132" s="329"/>
      <c r="F132" s="329"/>
      <c r="G132" s="329"/>
      <c r="H132" s="329"/>
    </row>
    <row r="133" spans="2:8" x14ac:dyDescent="0.25">
      <c r="B133" s="329"/>
      <c r="C133" s="329"/>
      <c r="D133" s="329"/>
      <c r="E133" s="329"/>
      <c r="F133" s="329"/>
      <c r="G133" s="329"/>
      <c r="H133" s="329"/>
    </row>
    <row r="134" spans="2:8" x14ac:dyDescent="0.25">
      <c r="B134" s="329" t="s">
        <v>294</v>
      </c>
      <c r="C134" s="329"/>
      <c r="D134" s="329"/>
      <c r="E134" s="329"/>
      <c r="F134" s="329"/>
      <c r="G134" s="329"/>
      <c r="H134" s="329"/>
    </row>
    <row r="135" spans="2:8" x14ac:dyDescent="0.25">
      <c r="B135" s="329" t="s">
        <v>295</v>
      </c>
      <c r="C135" s="329"/>
      <c r="D135" s="329"/>
      <c r="E135" s="329"/>
      <c r="F135" s="329"/>
      <c r="G135" s="329"/>
      <c r="H135" s="329"/>
    </row>
    <row r="136" spans="2:8" x14ac:dyDescent="0.25">
      <c r="B136" s="329"/>
      <c r="C136" s="329"/>
      <c r="D136" s="329"/>
      <c r="E136" s="329"/>
      <c r="F136" s="329"/>
      <c r="G136" s="329"/>
      <c r="H136" s="329"/>
    </row>
    <row r="137" spans="2:8" x14ac:dyDescent="0.25">
      <c r="B137" s="329"/>
      <c r="C137" s="329"/>
      <c r="D137" s="329"/>
      <c r="E137" s="329"/>
      <c r="F137" s="329"/>
      <c r="G137" s="329"/>
      <c r="H137" s="329"/>
    </row>
    <row r="138" spans="2:8" x14ac:dyDescent="0.25">
      <c r="B138" s="329"/>
      <c r="C138" s="329"/>
      <c r="D138" s="329"/>
      <c r="E138" s="329"/>
      <c r="F138" s="329"/>
      <c r="G138" s="329"/>
      <c r="H138" s="329"/>
    </row>
    <row r="139" spans="2:8" x14ac:dyDescent="0.25">
      <c r="B139" s="329"/>
      <c r="C139" s="329"/>
      <c r="D139" s="329"/>
      <c r="E139" s="329"/>
      <c r="F139" s="329"/>
      <c r="G139" s="329"/>
      <c r="H139" s="329"/>
    </row>
    <row r="140" spans="2:8" x14ac:dyDescent="0.25">
      <c r="B140" s="329"/>
      <c r="C140" s="329"/>
      <c r="D140" s="329"/>
      <c r="E140" s="329"/>
      <c r="F140" s="329"/>
      <c r="G140" s="329"/>
      <c r="H140" s="329"/>
    </row>
    <row r="141" spans="2:8" x14ac:dyDescent="0.25">
      <c r="B141" s="329"/>
      <c r="C141" s="329"/>
      <c r="D141" s="329"/>
      <c r="E141" s="329"/>
      <c r="F141" s="329"/>
      <c r="G141" s="329"/>
      <c r="H141" s="329"/>
    </row>
  </sheetData>
  <sheetProtection algorithmName="SHA-512" hashValue="/eeAyD9iV3hzUstOaHgIHMkq5gw+y4HCFUJdTdRm5cilUtlGb7pPNyDh9rX94BKkdSjUWpF2E6nSoFMASgxRCg==" saltValue="8wKrdtczNUw30OMlTvwrww==" spinCount="100000" sheet="1" objects="1" scenarios="1" selectLockedCells="1" selectUnlockedCells="1"/>
  <mergeCells count="3">
    <mergeCell ref="D1:G1"/>
    <mergeCell ref="D2:E2"/>
    <mergeCell ref="D3:E3"/>
  </mergeCells>
  <pageMargins left="0.23622047244094491" right="0.23622047244094491" top="0.56000000000000005" bottom="0.54" header="0" footer="0.5500000000000000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Příjmy 2015- vyvěšení 5.12.2014</vt:lpstr>
      <vt:lpstr>Příjmy 2021</vt:lpstr>
      <vt:lpstr>Výdaje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2020-12-30T13:19:47Z</cp:lastPrinted>
  <dcterms:created xsi:type="dcterms:W3CDTF">2014-10-26T14:35:36Z</dcterms:created>
  <dcterms:modified xsi:type="dcterms:W3CDTF">2020-12-30T13:20:11Z</dcterms:modified>
</cp:coreProperties>
</file>